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12360" activeTab="4"/>
  </bookViews>
  <sheets>
    <sheet name="ÚVOD" sheetId="1" r:id="rId1"/>
    <sheet name="1-Základní příspěvek na provoz" sheetId="2" r:id="rId2"/>
    <sheet name="2-Účelová dotace na energie" sheetId="3" r:id="rId3"/>
    <sheet name="3-plán oprav a investic" sheetId="4" r:id="rId4"/>
    <sheet name="4-Odpisový plán" sheetId="5" r:id="rId5"/>
  </sheets>
  <definedNames>
    <definedName name="_xlnm.Print_Area" localSheetId="3">'3-plán oprav a investic'!$A$1:$F$41</definedName>
    <definedName name="_xlnm.Print_Area" localSheetId="4">'4-Odpisový plán'!$A$1:$H$42</definedName>
  </definedNames>
  <calcPr fullCalcOnLoad="1"/>
</workbook>
</file>

<file path=xl/sharedStrings.xml><?xml version="1.0" encoding="utf-8"?>
<sst xmlns="http://schemas.openxmlformats.org/spreadsheetml/2006/main" count="207" uniqueCount="132">
  <si>
    <t>p.č.</t>
  </si>
  <si>
    <t>podpis:</t>
  </si>
  <si>
    <t>dne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</si>
  <si>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</si>
  <si>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</si>
  <si>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</si>
  <si>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</si>
  <si>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</si>
  <si>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</si>
  <si>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</si>
  <si>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</si>
  <si>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</si>
  <si>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odpisová skupina 1</t>
  </si>
  <si>
    <t>odpisová skupina 2</t>
  </si>
  <si>
    <t>odpisová skupina 3</t>
  </si>
  <si>
    <t>nemovitý majetek celkem</t>
  </si>
  <si>
    <t>odpisová skupina 4</t>
  </si>
  <si>
    <t>odpisová skupina 5</t>
  </si>
  <si>
    <t>Výpočet účetních odpisů za vlastní majetek příspěvkové organizace</t>
  </si>
  <si>
    <t>stanovené organizací</t>
  </si>
  <si>
    <t>odpisový plán sestavil:</t>
  </si>
  <si>
    <t>ředitel organizace:</t>
  </si>
  <si>
    <r>
      <t xml:space="preserve">celkem za majetek zřizovatele </t>
    </r>
    <r>
      <rPr>
        <sz val="8"/>
        <rFont val="Arial"/>
        <family val="2"/>
      </rPr>
      <t>(ř.1 + ř.5)</t>
    </r>
  </si>
  <si>
    <t>Příspěvková organizace Statutárního města Liberec</t>
  </si>
  <si>
    <t>XXX</t>
  </si>
  <si>
    <t>celkem</t>
  </si>
  <si>
    <t>odpisová skupina 6</t>
  </si>
  <si>
    <r>
      <t xml:space="preserve">celkem za majetek vlastní </t>
    </r>
    <r>
      <rPr>
        <sz val="8"/>
        <rFont val="Arial"/>
        <family val="2"/>
      </rPr>
      <t>(ř.11 + ř.15)</t>
    </r>
  </si>
  <si>
    <r>
      <t xml:space="preserve">Celkem odpisy za organizaci  </t>
    </r>
    <r>
      <rPr>
        <sz val="10"/>
        <rFont val="Arial"/>
        <family val="2"/>
      </rPr>
      <t>( ř.10 + ř.20 )</t>
    </r>
  </si>
  <si>
    <t>věcný obsah *)</t>
  </si>
  <si>
    <t>* podle povahy opravy vepsat částku do kolonky (čl.VI -vymezení maj.práv ve zřizovacích listinách přísp.organizace)</t>
  </si>
  <si>
    <t>doba odpisování</t>
  </si>
  <si>
    <t>roční odpisová sazba</t>
  </si>
  <si>
    <t>účetní odpisy na sledovaný rok</t>
  </si>
  <si>
    <t xml:space="preserve">dne </t>
  </si>
  <si>
    <t xml:space="preserve">ředitel organizace:   </t>
  </si>
  <si>
    <t xml:space="preserve">sídlo organizace:      </t>
  </si>
  <si>
    <t>č.řádku</t>
  </si>
  <si>
    <t>Základní normativ - poskytovaný formou tzv.globální (nezúčtovatelné) dotace</t>
  </si>
  <si>
    <t>Kč</t>
  </si>
  <si>
    <t>počet žáků přihlášených ke školní docházce (ke dni návrhu rozpočtu)</t>
  </si>
  <si>
    <t>výše normativu (základnou jsou provozní náklady bez odpisů, nákladů na energie a bez nákladů na potraviny v ŠJ)</t>
  </si>
  <si>
    <t>výše základního příspěvku na provoz školských zařízení (ř.1 x ř.2)</t>
  </si>
  <si>
    <t>vyplňují pouze MŠ</t>
  </si>
  <si>
    <t xml:space="preserve">plánované školné celkem </t>
  </si>
  <si>
    <t>provozní dotace</t>
  </si>
  <si>
    <t>základní školy</t>
  </si>
  <si>
    <t>mateřské školky</t>
  </si>
  <si>
    <t>v Kč</t>
  </si>
  <si>
    <t>Energetický normativ</t>
  </si>
  <si>
    <t>Elektrická energie</t>
  </si>
  <si>
    <t xml:space="preserve">    vodné,stočné</t>
  </si>
  <si>
    <t xml:space="preserve">    srážková voda</t>
  </si>
  <si>
    <t>Vodné,stočné a srážková voda celkem</t>
  </si>
  <si>
    <t>Plyn</t>
  </si>
  <si>
    <t>Teplo,pára</t>
  </si>
  <si>
    <t>Celkem</t>
  </si>
  <si>
    <t>Topný olej</t>
  </si>
  <si>
    <t>Celkový součet</t>
  </si>
  <si>
    <t>Poznámka:</t>
  </si>
  <si>
    <t>Název řádku č.8 "ostatní druhy energií" se nahradí názvem jiného druhu energie nebo paliv(např.hnědé uhlí)</t>
  </si>
  <si>
    <t xml:space="preserve">dne: </t>
  </si>
  <si>
    <r>
      <t>Ostatní druhy energií</t>
    </r>
    <r>
      <rPr>
        <vertAlign val="superscript"/>
        <sz val="10"/>
        <rFont val="Arial CE"/>
        <family val="2"/>
      </rPr>
      <t>1)</t>
    </r>
  </si>
  <si>
    <t xml:space="preserve">sestavil :   </t>
  </si>
  <si>
    <t xml:space="preserve">sestavil : </t>
  </si>
  <si>
    <t xml:space="preserve">ředitel organizace:  </t>
  </si>
  <si>
    <t>Opravy a údržba</t>
  </si>
  <si>
    <t>Opravy a údržba (v Kč)</t>
  </si>
  <si>
    <t>financovaná z rozpočtu Ni organizace</t>
  </si>
  <si>
    <t>financovaná z fondů organizace</t>
  </si>
  <si>
    <t>Financovaná z rozpočtu zřizovatele           **)</t>
  </si>
  <si>
    <t xml:space="preserve"> Celkem</t>
  </si>
  <si>
    <t>Investice</t>
  </si>
  <si>
    <t>věcný obsah</t>
  </si>
  <si>
    <t>financované z fondů organizace(Kč)</t>
  </si>
  <si>
    <t>Financované z rozpočtu zřizovatele (v Kč)</t>
  </si>
  <si>
    <t xml:space="preserve">plán  sestavil.: </t>
  </si>
  <si>
    <t>dne:</t>
  </si>
  <si>
    <t xml:space="preserve">ředitel organizace: </t>
  </si>
  <si>
    <t>** doplňkový zdroj financování oprav a údržby, požadavek na rozpočet zřizovatele - kapitola SK,</t>
  </si>
  <si>
    <t>(při počtu žáků školy 251-275 lze požádat  o tzv. "náhradní výpočet normativu)</t>
  </si>
  <si>
    <t>(při počtu žáků školy 351-390 lze požádat  o tzv. "náhradní výpočet normativu)</t>
  </si>
  <si>
    <t>(při počtu žáků školy 451-500 lze požádat  o tzv. "náhradní výpočet normativu)</t>
  </si>
  <si>
    <t>(při počtu žáků školy 551-600 lze požádat  o tzv. "náhradní výpočet normativu)</t>
  </si>
  <si>
    <t>(při počtu dětí 61-78 lze požádat  o tzv. "náhradní výpočet normativu)</t>
  </si>
  <si>
    <t>(při počtu dětí 96-106 lze požádat  o tzv. "náhradní výpočet normativu)</t>
  </si>
  <si>
    <t xml:space="preserve">název organizace:                                                                                                                                            </t>
  </si>
  <si>
    <t xml:space="preserve">výše školného na 1 žáka/rok   ( v  Kč ) </t>
  </si>
  <si>
    <t xml:space="preserve">počet žáků osvobozených od placení školného celkem </t>
  </si>
  <si>
    <t xml:space="preserve">                                               - z toho ze sociálních důvodů</t>
  </si>
  <si>
    <r>
      <t xml:space="preserve">školky do 60 dětí včetně  normativ                    </t>
    </r>
    <r>
      <rPr>
        <b/>
        <i/>
        <sz val="9"/>
        <rFont val="Arial CE"/>
        <family val="2"/>
      </rPr>
      <t>7.700 Kč/žák/rok</t>
    </r>
  </si>
  <si>
    <t>Výpočet účetních odpisů za majetek zřizovatele předaný k hospodaření příspěvkové organizaci</t>
  </si>
  <si>
    <t>název organizace:</t>
  </si>
  <si>
    <r>
      <t xml:space="preserve">školy do 250 žáků včetně  normativ              </t>
    </r>
    <r>
      <rPr>
        <b/>
        <i/>
        <sz val="9"/>
        <rFont val="Arial CE"/>
        <family val="2"/>
      </rPr>
      <t>4.500 Kč/žák/rok</t>
    </r>
  </si>
  <si>
    <r>
      <t xml:space="preserve">školy od 351 do 450 žáků  normativ             </t>
    </r>
    <r>
      <rPr>
        <b/>
        <i/>
        <sz val="9"/>
        <rFont val="Arial CE"/>
        <family val="2"/>
      </rPr>
      <t>3.700 Kč/žák/rok</t>
    </r>
    <r>
      <rPr>
        <i/>
        <sz val="9"/>
        <rFont val="Arial CE"/>
        <family val="2"/>
      </rPr>
      <t xml:space="preserve">                    </t>
    </r>
  </si>
  <si>
    <r>
      <t xml:space="preserve">školy od 451 do 550 žáků  normativ             </t>
    </r>
    <r>
      <rPr>
        <b/>
        <i/>
        <sz val="9"/>
        <rFont val="Arial CE"/>
        <family val="2"/>
      </rPr>
      <t>3.350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</si>
  <si>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od 251 do 350 žáků  normativ             </t>
    </r>
    <r>
      <rPr>
        <b/>
        <i/>
        <sz val="9"/>
        <rFont val="Arial CE"/>
        <family val="0"/>
      </rPr>
      <t>4</t>
    </r>
    <r>
      <rPr>
        <b/>
        <i/>
        <sz val="9"/>
        <rFont val="Arial CE"/>
        <family val="2"/>
      </rPr>
      <t>.100 Kč/žák/rok</t>
    </r>
    <r>
      <rPr>
        <i/>
        <sz val="9"/>
        <rFont val="Arial CE"/>
        <family val="2"/>
      </rPr>
      <t xml:space="preserve">                     </t>
    </r>
  </si>
  <si>
    <r>
      <t xml:space="preserve">školy nad 550 žáků  normativ                        </t>
    </r>
    <r>
      <rPr>
        <b/>
        <i/>
        <sz val="9"/>
        <rFont val="Arial CE"/>
        <family val="0"/>
      </rPr>
      <t>3</t>
    </r>
    <r>
      <rPr>
        <b/>
        <i/>
        <sz val="9"/>
        <rFont val="Arial CE"/>
        <family val="2"/>
      </rPr>
      <t>.050 Kč/žák/rok</t>
    </r>
    <r>
      <rPr>
        <i/>
        <sz val="9"/>
        <rFont val="Arial CE"/>
        <family val="2"/>
      </rPr>
      <t xml:space="preserve"> </t>
    </r>
  </si>
  <si>
    <r>
      <t xml:space="preserve">školky od 61 do 95 dětí  normativ                      </t>
    </r>
    <r>
      <rPr>
        <b/>
        <i/>
        <sz val="9"/>
        <rFont val="Arial CE"/>
        <family val="0"/>
      </rPr>
      <t>6</t>
    </r>
    <r>
      <rPr>
        <b/>
        <i/>
        <sz val="9"/>
        <rFont val="Arial CE"/>
        <family val="2"/>
      </rPr>
      <t xml:space="preserve">.060 Kč/žák/rok </t>
    </r>
  </si>
  <si>
    <r>
      <t xml:space="preserve">školky nad 95 dětí  normativ                              </t>
    </r>
    <r>
      <rPr>
        <b/>
        <i/>
        <sz val="9"/>
        <rFont val="Arial CE"/>
        <family val="0"/>
      </rPr>
      <t>5</t>
    </r>
    <r>
      <rPr>
        <b/>
        <i/>
        <sz val="9"/>
        <rFont val="Arial CE"/>
        <family val="2"/>
      </rPr>
      <t xml:space="preserve">.420 Kč/žák/rok </t>
    </r>
  </si>
  <si>
    <t xml:space="preserve"> </t>
  </si>
  <si>
    <t>NÁHRADNÍ VÝPOČET</t>
  </si>
  <si>
    <t>běžné opravy</t>
  </si>
  <si>
    <t>z toho investičního transferu</t>
  </si>
  <si>
    <t>Dotace na odpisy</t>
  </si>
  <si>
    <t xml:space="preserve">odpisová skupina </t>
  </si>
  <si>
    <t>sestavil:</t>
  </si>
  <si>
    <t>datum a podpis:</t>
  </si>
  <si>
    <t>ředitel PO:</t>
  </si>
  <si>
    <t>ZUŠ Liberec, Frýdlantská 1359/19, p.o.</t>
  </si>
  <si>
    <t>Frýdlantská 1359/19, 460 01 Liberec</t>
  </si>
  <si>
    <t>Mgr. Tomáš Kolafa</t>
  </si>
  <si>
    <t>revize a opravy po revizích</t>
  </si>
  <si>
    <t xml:space="preserve">rekostrukce osvětlení velkého sálu </t>
  </si>
  <si>
    <t>klimatizace 4.patra a administrativních prostor</t>
  </si>
  <si>
    <t>odpisová skupina 7</t>
  </si>
  <si>
    <t>Stav rezervního fondu k 1.1.2017  -  očekávaná skutečnost</t>
  </si>
  <si>
    <t>Stav investičního fondu k 1.1.2017  -  očekávaná skutečnost</t>
  </si>
  <si>
    <t>Návrh rozpočtu organizace na rok 2018</t>
  </si>
  <si>
    <t>1. ZÁKLADNÍ PŘÍSPĚVEK NA PROVOZ NA ROK 2018</t>
  </si>
  <si>
    <t>Výše normativu na rok 2018</t>
  </si>
  <si>
    <t>2. ÚČELOVÁ DOTACE NA ENERGIE NA ROK 2018</t>
  </si>
  <si>
    <t>Skutečnost 2016</t>
  </si>
  <si>
    <t>Oček.skut. 2017</t>
  </si>
  <si>
    <t>Návrh 2018</t>
  </si>
  <si>
    <t>Index 2018/2017</t>
  </si>
  <si>
    <t>3. PLÁN OPRAV ORGANIZACE NA ROK  2018 A NÁVRH NA POŘÍZENÍ INVESTIC</t>
  </si>
  <si>
    <t>4. ODPISOVÝ PLÁN ORGANIZACE NA ROK 2018</t>
  </si>
  <si>
    <t>výměna vstupních dveří</t>
  </si>
  <si>
    <t>oprava zadní omítky</t>
  </si>
  <si>
    <t xml:space="preserve">výměna tří kotlů na ústřední topení - je nutné vymontovat kus střechy a velikým jeřábem zvenčí nainstalovat nové kotle </t>
  </si>
  <si>
    <t>Ing. Veronika Klozová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</si>
</sst>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#,##0.000"/>
    <numFmt numFmtId="167" formatCode="0.00_)"/>
    <numFmt numFmtId="168" formatCode="0_)"/>
    <numFmt numFmtId="169" formatCode="d/m/yy"/>
    <numFmt numFmtId="170" formatCode="0_ ;[Red]\-0\ "/>
    <numFmt numFmtId="171" formatCode="#,##0_ ;\-#,##0\ "/>
    <numFmt numFmtId="172" formatCode="0.0%"/>
  </numFmts>
  <fonts count="6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9"/>
      <name val="Arial CE"/>
      <family val="2"/>
    </font>
    <font>
      <i/>
      <sz val="8"/>
      <name val="Arial CE"/>
      <family val="0"/>
    </font>
    <font>
      <sz val="14"/>
      <name val="Arial CE"/>
      <family val="0"/>
    </font>
    <font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 diagonalUp="1">
      <left>
        <color indexed="63"/>
      </left>
      <right style="medium"/>
      <top style="medium"/>
      <bottom style="medium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49" applyFont="1" applyAlignment="1">
      <alignment horizontal="center"/>
      <protection/>
    </xf>
    <xf numFmtId="0" fontId="4" fillId="0" borderId="0" xfId="48">
      <alignment/>
      <protection/>
    </xf>
    <xf numFmtId="0" fontId="7" fillId="0" borderId="10" xfId="48" applyFont="1" applyBorder="1" applyAlignment="1">
      <alignment horizontal="center"/>
      <protection/>
    </xf>
    <xf numFmtId="0" fontId="1" fillId="0" borderId="0" xfId="0" applyFont="1" applyBorder="1" applyAlignment="1">
      <alignment horizontal="left"/>
    </xf>
    <xf numFmtId="0" fontId="1" fillId="0" borderId="0" xfId="49" applyFont="1" applyAlignment="1">
      <alignment horizontal="left"/>
      <protection/>
    </xf>
    <xf numFmtId="0" fontId="8" fillId="0" borderId="0" xfId="0" applyFont="1" applyAlignment="1">
      <alignment/>
    </xf>
    <xf numFmtId="0" fontId="5" fillId="0" borderId="0" xfId="48" applyFont="1" applyBorder="1" applyAlignment="1">
      <alignment horizontal="left" vertical="center"/>
      <protection/>
    </xf>
    <xf numFmtId="0" fontId="4" fillId="0" borderId="0" xfId="48" applyBorder="1">
      <alignment/>
      <protection/>
    </xf>
    <xf numFmtId="3" fontId="11" fillId="0" borderId="11" xfId="48" applyNumberFormat="1" applyFont="1" applyBorder="1" applyAlignment="1">
      <alignment horizontal="center"/>
      <protection/>
    </xf>
    <xf numFmtId="3" fontId="11" fillId="0" borderId="12" xfId="48" applyNumberFormat="1" applyFont="1" applyBorder="1" applyAlignment="1">
      <alignment horizontal="center"/>
      <protection/>
    </xf>
    <xf numFmtId="3" fontId="11" fillId="0" borderId="11" xfId="48" applyNumberFormat="1" applyFont="1" applyBorder="1" applyAlignment="1">
      <alignment horizontal="center"/>
      <protection/>
    </xf>
    <xf numFmtId="3" fontId="11" fillId="0" borderId="12" xfId="48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10" fontId="9" fillId="0" borderId="16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10" fontId="9" fillId="0" borderId="14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3" fontId="3" fillId="0" borderId="3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14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6" xfId="0" applyFont="1" applyBorder="1" applyAlignment="1">
      <alignment/>
    </xf>
    <xf numFmtId="3" fontId="11" fillId="0" borderId="0" xfId="48" applyNumberFormat="1" applyFont="1" applyBorder="1" applyAlignment="1">
      <alignment horizontal="center" vertical="center"/>
      <protection/>
    </xf>
    <xf numFmtId="3" fontId="4" fillId="0" borderId="0" xfId="48" applyNumberFormat="1" applyBorder="1">
      <alignment/>
      <protection/>
    </xf>
    <xf numFmtId="0" fontId="0" fillId="0" borderId="0" xfId="0" applyBorder="1" applyAlignment="1">
      <alignment horizontal="center"/>
    </xf>
    <xf numFmtId="0" fontId="13" fillId="0" borderId="37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2"/>
      <protection locked="0"/>
    </xf>
    <xf numFmtId="0" fontId="7" fillId="0" borderId="0" xfId="48" applyFont="1" applyProtection="1">
      <alignment/>
      <protection locked="0"/>
    </xf>
    <xf numFmtId="0" fontId="4" fillId="0" borderId="0" xfId="48" applyFont="1" applyProtection="1">
      <alignment/>
      <protection locked="0"/>
    </xf>
    <xf numFmtId="0" fontId="0" fillId="0" borderId="0" xfId="49" applyFont="1" applyAlignment="1">
      <alignment horizontal="left"/>
      <protection/>
    </xf>
    <xf numFmtId="10" fontId="9" fillId="0" borderId="38" xfId="0" applyNumberFormat="1" applyFont="1" applyBorder="1" applyAlignment="1">
      <alignment vertical="center"/>
    </xf>
    <xf numFmtId="172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40" xfId="48" applyNumberFormat="1" applyFont="1" applyFill="1" applyBorder="1" applyAlignment="1" applyProtection="1">
      <alignment horizontal="center"/>
      <protection locked="0"/>
    </xf>
    <xf numFmtId="172" fontId="11" fillId="34" borderId="41" xfId="48" applyNumberFormat="1" applyFont="1" applyFill="1" applyBorder="1" applyAlignment="1" applyProtection="1">
      <alignment horizontal="center"/>
      <protection locked="0"/>
    </xf>
    <xf numFmtId="3" fontId="11" fillId="34" borderId="42" xfId="48" applyNumberFormat="1" applyFont="1" applyFill="1" applyBorder="1" applyAlignment="1" applyProtection="1">
      <alignment horizontal="center"/>
      <protection locked="0"/>
    </xf>
    <xf numFmtId="172" fontId="11" fillId="34" borderId="43" xfId="48" applyNumberFormat="1" applyFont="1" applyFill="1" applyBorder="1" applyAlignment="1" applyProtection="1">
      <alignment horizontal="center"/>
      <protection locked="0"/>
    </xf>
    <xf numFmtId="3" fontId="11" fillId="34" borderId="44" xfId="48" applyNumberFormat="1" applyFont="1" applyFill="1" applyBorder="1" applyAlignment="1" applyProtection="1">
      <alignment horizontal="center"/>
      <protection locked="0"/>
    </xf>
    <xf numFmtId="3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39" xfId="48" applyNumberFormat="1" applyFont="1" applyFill="1" applyBorder="1" applyAlignment="1" applyProtection="1">
      <alignment horizontal="right"/>
      <protection locked="0"/>
    </xf>
    <xf numFmtId="172" fontId="11" fillId="34" borderId="39" xfId="48" applyNumberFormat="1" applyFont="1" applyFill="1" applyBorder="1" applyAlignment="1" applyProtection="1">
      <alignment horizontal="right"/>
      <protection locked="0"/>
    </xf>
    <xf numFmtId="3" fontId="11" fillId="34" borderId="40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right"/>
      <protection locked="0"/>
    </xf>
    <xf numFmtId="172" fontId="11" fillId="34" borderId="41" xfId="48" applyNumberFormat="1" applyFont="1" applyFill="1" applyBorder="1" applyAlignment="1" applyProtection="1">
      <alignment horizontal="right"/>
      <protection locked="0"/>
    </xf>
    <xf numFmtId="3" fontId="11" fillId="34" borderId="42" xfId="48" applyNumberFormat="1" applyFont="1" applyFill="1" applyBorder="1" applyAlignment="1" applyProtection="1">
      <alignment horizontal="center"/>
      <protection locked="0"/>
    </xf>
    <xf numFmtId="3" fontId="11" fillId="34" borderId="43" xfId="48" applyNumberFormat="1" applyFont="1" applyFill="1" applyBorder="1" applyAlignment="1" applyProtection="1">
      <alignment horizontal="center"/>
      <protection locked="0"/>
    </xf>
    <xf numFmtId="3" fontId="11" fillId="34" borderId="43" xfId="48" applyNumberFormat="1" applyFont="1" applyFill="1" applyBorder="1" applyAlignment="1" applyProtection="1">
      <alignment horizontal="right"/>
      <protection locked="0"/>
    </xf>
    <xf numFmtId="172" fontId="11" fillId="34" borderId="43" xfId="48" applyNumberFormat="1" applyFont="1" applyFill="1" applyBorder="1" applyAlignment="1" applyProtection="1">
      <alignment horizontal="right"/>
      <protection locked="0"/>
    </xf>
    <xf numFmtId="3" fontId="11" fillId="34" borderId="44" xfId="48" applyNumberFormat="1" applyFont="1" applyFill="1" applyBorder="1" applyAlignment="1" applyProtection="1">
      <alignment horizontal="center"/>
      <protection locked="0"/>
    </xf>
    <xf numFmtId="0" fontId="11" fillId="34" borderId="39" xfId="48" applyFont="1" applyFill="1" applyBorder="1" applyAlignment="1" applyProtection="1">
      <alignment horizontal="center"/>
      <protection locked="0"/>
    </xf>
    <xf numFmtId="0" fontId="11" fillId="34" borderId="39" xfId="48" applyFont="1" applyFill="1" applyBorder="1" applyProtection="1">
      <alignment/>
      <protection locked="0"/>
    </xf>
    <xf numFmtId="172" fontId="11" fillId="34" borderId="39" xfId="48" applyNumberFormat="1" applyFont="1" applyFill="1" applyBorder="1" applyProtection="1">
      <alignment/>
      <protection locked="0"/>
    </xf>
    <xf numFmtId="0" fontId="11" fillId="34" borderId="40" xfId="48" applyFont="1" applyFill="1" applyBorder="1" applyAlignment="1" applyProtection="1">
      <alignment horizontal="center"/>
      <protection locked="0"/>
    </xf>
    <xf numFmtId="0" fontId="11" fillId="34" borderId="41" xfId="48" applyFont="1" applyFill="1" applyBorder="1" applyAlignment="1" applyProtection="1">
      <alignment horizontal="center"/>
      <protection locked="0"/>
    </xf>
    <xf numFmtId="0" fontId="11" fillId="34" borderId="41" xfId="48" applyFont="1" applyFill="1" applyBorder="1" applyProtection="1">
      <alignment/>
      <protection locked="0"/>
    </xf>
    <xf numFmtId="172" fontId="11" fillId="34" borderId="41" xfId="48" applyNumberFormat="1" applyFont="1" applyFill="1" applyBorder="1" applyProtection="1">
      <alignment/>
      <protection locked="0"/>
    </xf>
    <xf numFmtId="0" fontId="11" fillId="34" borderId="42" xfId="48" applyFont="1" applyFill="1" applyBorder="1" applyAlignment="1" applyProtection="1">
      <alignment horizontal="center"/>
      <protection locked="0"/>
    </xf>
    <xf numFmtId="0" fontId="11" fillId="34" borderId="43" xfId="48" applyFont="1" applyFill="1" applyBorder="1" applyAlignment="1" applyProtection="1">
      <alignment horizontal="center"/>
      <protection locked="0"/>
    </xf>
    <xf numFmtId="0" fontId="11" fillId="34" borderId="43" xfId="48" applyFont="1" applyFill="1" applyBorder="1" applyProtection="1">
      <alignment/>
      <protection locked="0"/>
    </xf>
    <xf numFmtId="172" fontId="11" fillId="34" borderId="43" xfId="48" applyNumberFormat="1" applyFont="1" applyFill="1" applyBorder="1" applyProtection="1">
      <alignment/>
      <protection locked="0"/>
    </xf>
    <xf numFmtId="0" fontId="11" fillId="34" borderId="44" xfId="48" applyFont="1" applyFill="1" applyBorder="1" applyAlignment="1" applyProtection="1">
      <alignment horizontal="center"/>
      <protection locked="0"/>
    </xf>
    <xf numFmtId="3" fontId="2" fillId="34" borderId="16" xfId="0" applyNumberFormat="1" applyFont="1" applyFill="1" applyBorder="1" applyAlignment="1" applyProtection="1">
      <alignment/>
      <protection locked="0"/>
    </xf>
    <xf numFmtId="3" fontId="2" fillId="34" borderId="21" xfId="0" applyNumberFormat="1" applyFont="1" applyFill="1" applyBorder="1" applyAlignment="1" applyProtection="1">
      <alignment/>
      <protection locked="0"/>
    </xf>
    <xf numFmtId="0" fontId="0" fillId="0" borderId="0" xfId="49" applyFont="1" applyAlignment="1">
      <alignment/>
      <protection/>
    </xf>
    <xf numFmtId="0" fontId="0" fillId="34" borderId="0" xfId="49" applyFont="1" applyFill="1" applyAlignment="1">
      <alignment/>
      <protection/>
    </xf>
    <xf numFmtId="10" fontId="9" fillId="0" borderId="32" xfId="0" applyNumberFormat="1" applyFont="1" applyBorder="1" applyAlignment="1">
      <alignment vertical="center"/>
    </xf>
    <xf numFmtId="10" fontId="9" fillId="0" borderId="13" xfId="0" applyNumberFormat="1" applyFont="1" applyBorder="1" applyAlignment="1">
      <alignment vertical="center"/>
    </xf>
    <xf numFmtId="3" fontId="11" fillId="34" borderId="39" xfId="48" applyNumberFormat="1" applyFont="1" applyFill="1" applyBorder="1" applyAlignment="1" applyProtection="1">
      <alignment horizontal="center"/>
      <protection locked="0"/>
    </xf>
    <xf numFmtId="3" fontId="11" fillId="34" borderId="41" xfId="48" applyNumberFormat="1" applyFont="1" applyFill="1" applyBorder="1" applyAlignment="1" applyProtection="1">
      <alignment horizontal="center"/>
      <protection locked="0"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0" xfId="48" applyFont="1" applyAlignment="1" applyProtection="1">
      <alignment horizontal="left"/>
      <protection locked="0"/>
    </xf>
    <xf numFmtId="3" fontId="11" fillId="34" borderId="43" xfId="48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48" applyAlignment="1" applyProtection="1">
      <alignment horizontal="center"/>
      <protection locked="0"/>
    </xf>
    <xf numFmtId="0" fontId="11" fillId="0" borderId="0" xfId="48" applyFont="1" applyAlignment="1" applyProtection="1">
      <alignment/>
      <protection locked="0"/>
    </xf>
    <xf numFmtId="0" fontId="11" fillId="0" borderId="0" xfId="48" applyFont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3" fontId="0" fillId="34" borderId="35" xfId="0" applyNumberFormat="1" applyFill="1" applyBorder="1" applyAlignment="1" applyProtection="1">
      <alignment horizontal="center" vertical="center"/>
      <protection locked="0"/>
    </xf>
    <xf numFmtId="3" fontId="0" fillId="34" borderId="47" xfId="0" applyNumberFormat="1" applyFill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/>
    </xf>
    <xf numFmtId="3" fontId="0" fillId="34" borderId="50" xfId="0" applyNumberFormat="1" applyFill="1" applyBorder="1" applyAlignment="1" applyProtection="1">
      <alignment horizontal="center"/>
      <protection locked="0"/>
    </xf>
    <xf numFmtId="3" fontId="0" fillId="34" borderId="10" xfId="0" applyNumberFormat="1" applyFill="1" applyBorder="1" applyAlignment="1" applyProtection="1">
      <alignment horizontal="center"/>
      <protection locked="0"/>
    </xf>
    <xf numFmtId="3" fontId="0" fillId="34" borderId="51" xfId="0" applyNumberFormat="1" applyFill="1" applyBorder="1" applyAlignment="1" applyProtection="1">
      <alignment horizontal="center"/>
      <protection locked="0"/>
    </xf>
    <xf numFmtId="3" fontId="0" fillId="0" borderId="52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67" fillId="0" borderId="14" xfId="0" applyNumberFormat="1" applyFont="1" applyBorder="1" applyAlignment="1">
      <alignment horizontal="center" vertical="center"/>
    </xf>
    <xf numFmtId="3" fontId="67" fillId="0" borderId="15" xfId="0" applyNumberFormat="1" applyFont="1" applyBorder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3" fontId="67" fillId="0" borderId="21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53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6" xfId="0" applyNumberFormat="1" applyFont="1" applyBorder="1" applyAlignment="1">
      <alignment horizontal="center" vertical="center" wrapText="1"/>
    </xf>
    <xf numFmtId="3" fontId="13" fillId="34" borderId="54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>
      <alignment horizontal="center" vertical="center" wrapText="1"/>
    </xf>
    <xf numFmtId="3" fontId="13" fillId="34" borderId="32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5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 applyProtection="1">
      <alignment horizontal="center" vertical="center" wrapText="1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 locked="0"/>
    </xf>
    <xf numFmtId="3" fontId="13" fillId="34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Border="1" applyAlignment="1">
      <alignment horizontal="center" vertical="center"/>
    </xf>
    <xf numFmtId="3" fontId="13" fillId="34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Border="1" applyAlignment="1">
      <alignment horizontal="center" vertical="center"/>
    </xf>
    <xf numFmtId="3" fontId="13" fillId="34" borderId="32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 applyProtection="1">
      <alignment horizontal="center" vertical="center"/>
      <protection/>
    </xf>
    <xf numFmtId="0" fontId="6" fillId="0" borderId="46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 vertical="center"/>
      <protection/>
    </xf>
    <xf numFmtId="3" fontId="4" fillId="0" borderId="55" xfId="48" applyNumberFormat="1" applyBorder="1">
      <alignment/>
      <protection/>
    </xf>
    <xf numFmtId="3" fontId="5" fillId="0" borderId="21" xfId="48" applyNumberFormat="1" applyFont="1" applyBorder="1" applyAlignment="1">
      <alignment horizontal="center"/>
      <protection/>
    </xf>
    <xf numFmtId="3" fontId="5" fillId="0" borderId="21" xfId="48" applyNumberFormat="1" applyFont="1" applyBorder="1" applyAlignment="1">
      <alignment horizontal="center" vertical="center"/>
      <protection/>
    </xf>
    <xf numFmtId="0" fontId="7" fillId="0" borderId="21" xfId="48" applyFont="1" applyFill="1" applyBorder="1" applyAlignment="1">
      <alignment horizontal="center" vertical="center"/>
      <protection/>
    </xf>
    <xf numFmtId="0" fontId="7" fillId="0" borderId="21" xfId="48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48" applyFont="1" applyAlignment="1" applyProtection="1">
      <alignment horizontal="left"/>
      <protection locked="0"/>
    </xf>
    <xf numFmtId="0" fontId="7" fillId="0" borderId="0" xfId="48" applyFont="1" applyProtection="1">
      <alignment/>
      <protection locked="0"/>
    </xf>
    <xf numFmtId="0" fontId="4" fillId="0" borderId="0" xfId="48" applyAlignment="1" applyProtection="1">
      <alignment/>
      <protection locked="0"/>
    </xf>
    <xf numFmtId="0" fontId="0" fillId="34" borderId="0" xfId="0" applyFill="1" applyAlignment="1">
      <alignment horizontal="left"/>
    </xf>
    <xf numFmtId="14" fontId="0" fillId="34" borderId="0" xfId="0" applyNumberFormat="1" applyFill="1" applyAlignment="1">
      <alignment horizontal="left"/>
    </xf>
    <xf numFmtId="1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right" vertical="center"/>
      <protection locked="0"/>
    </xf>
    <xf numFmtId="14" fontId="4" fillId="0" borderId="0" xfId="48" applyNumberFormat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8" fillId="0" borderId="0" xfId="49" applyFont="1" applyAlignment="1">
      <alignment/>
      <protection/>
    </xf>
    <xf numFmtId="3" fontId="12" fillId="0" borderId="11" xfId="48" applyNumberFormat="1" applyFont="1" applyBorder="1" applyAlignment="1">
      <alignment horizontal="center"/>
      <protection/>
    </xf>
    <xf numFmtId="0" fontId="0" fillId="0" borderId="0" xfId="49" applyFont="1" applyAlignment="1">
      <alignment horizontal="left" vertical="center"/>
      <protection/>
    </xf>
    <xf numFmtId="0" fontId="28" fillId="34" borderId="0" xfId="49" applyFont="1" applyFill="1" applyAlignment="1">
      <alignment horizontal="left" vertical="center"/>
      <protection/>
    </xf>
    <xf numFmtId="0" fontId="2" fillId="0" borderId="0" xfId="0" applyFont="1" applyAlignment="1">
      <alignment horizontal="center"/>
    </xf>
    <xf numFmtId="4" fontId="9" fillId="0" borderId="21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" fontId="9" fillId="34" borderId="13" xfId="0" applyNumberFormat="1" applyFont="1" applyFill="1" applyBorder="1" applyAlignment="1" applyProtection="1">
      <alignment horizontal="right" vertical="center"/>
      <protection locked="0"/>
    </xf>
    <xf numFmtId="4" fontId="9" fillId="34" borderId="14" xfId="0" applyNumberFormat="1" applyFont="1" applyFill="1" applyBorder="1" applyAlignment="1" applyProtection="1">
      <alignment horizontal="right" vertical="center"/>
      <protection locked="0"/>
    </xf>
    <xf numFmtId="4" fontId="9" fillId="34" borderId="32" xfId="0" applyNumberFormat="1" applyFont="1" applyFill="1" applyBorder="1" applyAlignment="1" applyProtection="1">
      <alignment horizontal="right" vertical="center"/>
      <protection locked="0"/>
    </xf>
    <xf numFmtId="4" fontId="9" fillId="34" borderId="35" xfId="0" applyNumberFormat="1" applyFont="1" applyFill="1" applyBorder="1" applyAlignment="1" applyProtection="1">
      <alignment horizontal="right"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4" fontId="9" fillId="0" borderId="33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4" fontId="9" fillId="34" borderId="54" xfId="0" applyNumberFormat="1" applyFont="1" applyFill="1" applyBorder="1" applyAlignment="1" applyProtection="1">
      <alignment horizontal="right" vertical="center"/>
      <protection locked="0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0" fontId="0" fillId="0" borderId="56" xfId="0" applyFont="1" applyBorder="1" applyAlignment="1" applyProtection="1">
      <alignment vertical="center" wrapText="1"/>
      <protection locked="0"/>
    </xf>
    <xf numFmtId="10" fontId="9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7" fillId="0" borderId="21" xfId="48" applyFont="1" applyBorder="1" applyAlignment="1">
      <alignment horizontal="center"/>
      <protection/>
    </xf>
    <xf numFmtId="0" fontId="6" fillId="0" borderId="21" xfId="48" applyFont="1" applyBorder="1" applyAlignment="1">
      <alignment horizontal="center"/>
      <protection/>
    </xf>
    <xf numFmtId="0" fontId="6" fillId="0" borderId="46" xfId="48" applyFont="1" applyBorder="1" applyAlignment="1">
      <alignment horizontal="center" vertical="center"/>
      <protection/>
    </xf>
    <xf numFmtId="0" fontId="7" fillId="0" borderId="50" xfId="48" applyFont="1" applyBorder="1" applyAlignment="1">
      <alignment horizontal="center"/>
      <protection/>
    </xf>
    <xf numFmtId="0" fontId="7" fillId="0" borderId="51" xfId="48" applyFont="1" applyBorder="1" applyAlignment="1">
      <alignment horizontal="center"/>
      <protection/>
    </xf>
    <xf numFmtId="3" fontId="11" fillId="0" borderId="57" xfId="48" applyNumberFormat="1" applyFont="1" applyBorder="1" applyAlignment="1">
      <alignment horizontal="center"/>
      <protection/>
    </xf>
    <xf numFmtId="3" fontId="11" fillId="34" borderId="28" xfId="48" applyNumberFormat="1" applyFont="1" applyFill="1" applyBorder="1" applyAlignment="1" applyProtection="1">
      <alignment horizontal="center"/>
      <protection locked="0"/>
    </xf>
    <xf numFmtId="3" fontId="11" fillId="34" borderId="58" xfId="48" applyNumberFormat="1" applyFont="1" applyFill="1" applyBorder="1" applyAlignment="1" applyProtection="1">
      <alignment horizontal="center"/>
      <protection locked="0"/>
    </xf>
    <xf numFmtId="3" fontId="11" fillId="34" borderId="24" xfId="48" applyNumberFormat="1" applyFont="1" applyFill="1" applyBorder="1" applyAlignment="1" applyProtection="1">
      <alignment horizontal="center"/>
      <protection locked="0"/>
    </xf>
    <xf numFmtId="3" fontId="11" fillId="0" borderId="33" xfId="48" applyNumberFormat="1" applyFont="1" applyBorder="1" applyAlignment="1">
      <alignment horizontal="center"/>
      <protection/>
    </xf>
    <xf numFmtId="0" fontId="7" fillId="0" borderId="13" xfId="48" applyFont="1" applyBorder="1" applyAlignment="1">
      <alignment horizontal="center"/>
      <protection/>
    </xf>
    <xf numFmtId="0" fontId="7" fillId="0" borderId="14" xfId="48" applyFont="1" applyBorder="1" applyAlignment="1">
      <alignment horizontal="center"/>
      <protection/>
    </xf>
    <xf numFmtId="0" fontId="7" fillId="0" borderId="54" xfId="48" applyFont="1" applyBorder="1" applyAlignment="1">
      <alignment horizontal="center"/>
      <protection/>
    </xf>
    <xf numFmtId="0" fontId="7" fillId="0" borderId="32" xfId="48" applyFont="1" applyBorder="1" applyAlignment="1">
      <alignment horizontal="center"/>
      <protection/>
    </xf>
    <xf numFmtId="0" fontId="6" fillId="0" borderId="21" xfId="48" applyFont="1" applyBorder="1" applyAlignment="1">
      <alignment horizontal="center" vertical="center" wrapText="1"/>
      <protection/>
    </xf>
    <xf numFmtId="3" fontId="11" fillId="34" borderId="35" xfId="48" applyNumberFormat="1" applyFont="1" applyFill="1" applyBorder="1" applyAlignment="1" applyProtection="1">
      <alignment horizontal="center"/>
      <protection locked="0"/>
    </xf>
    <xf numFmtId="3" fontId="11" fillId="34" borderId="47" xfId="48" applyNumberFormat="1" applyFont="1" applyFill="1" applyBorder="1" applyAlignment="1" applyProtection="1">
      <alignment horizontal="center"/>
      <protection locked="0"/>
    </xf>
    <xf numFmtId="3" fontId="11" fillId="34" borderId="23" xfId="48" applyNumberFormat="1" applyFont="1" applyFill="1" applyBorder="1" applyAlignment="1" applyProtection="1">
      <alignment horizontal="right"/>
      <protection locked="0"/>
    </xf>
    <xf numFmtId="3" fontId="11" fillId="0" borderId="33" xfId="48" applyNumberFormat="1" applyFont="1" applyBorder="1" applyAlignment="1">
      <alignment horizontal="center"/>
      <protection/>
    </xf>
    <xf numFmtId="0" fontId="11" fillId="34" borderId="35" xfId="48" applyFont="1" applyFill="1" applyBorder="1" applyAlignment="1" applyProtection="1">
      <alignment horizontal="center"/>
      <protection locked="0"/>
    </xf>
    <xf numFmtId="0" fontId="11" fillId="34" borderId="47" xfId="48" applyFont="1" applyFill="1" applyBorder="1" applyAlignment="1" applyProtection="1">
      <alignment horizontal="center"/>
      <protection locked="0"/>
    </xf>
    <xf numFmtId="0" fontId="11" fillId="34" borderId="23" xfId="48" applyFont="1" applyFill="1" applyBorder="1" applyAlignment="1" applyProtection="1">
      <alignment horizontal="center"/>
      <protection locked="0"/>
    </xf>
    <xf numFmtId="0" fontId="6" fillId="0" borderId="45" xfId="48" applyFont="1" applyBorder="1" applyAlignment="1">
      <alignment horizontal="center"/>
      <protection/>
    </xf>
    <xf numFmtId="0" fontId="7" fillId="0" borderId="18" xfId="48" applyFont="1" applyBorder="1" applyAlignment="1">
      <alignment horizontal="center"/>
      <protection/>
    </xf>
    <xf numFmtId="0" fontId="7" fillId="0" borderId="19" xfId="48" applyFont="1" applyBorder="1" applyAlignment="1">
      <alignment horizontal="center"/>
      <protection/>
    </xf>
    <xf numFmtId="0" fontId="7" fillId="0" borderId="36" xfId="48" applyFont="1" applyBorder="1" applyAlignment="1">
      <alignment horizontal="center"/>
      <protection/>
    </xf>
    <xf numFmtId="4" fontId="9" fillId="34" borderId="32" xfId="0" applyNumberFormat="1" applyFont="1" applyFill="1" applyBorder="1" applyAlignment="1">
      <alignment horizontal="right" vertical="center"/>
    </xf>
    <xf numFmtId="4" fontId="9" fillId="34" borderId="47" xfId="0" applyNumberFormat="1" applyFont="1" applyFill="1" applyBorder="1" applyAlignment="1" applyProtection="1">
      <alignment horizontal="right" vertical="center"/>
      <protection locked="0"/>
    </xf>
    <xf numFmtId="4" fontId="9" fillId="34" borderId="23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 applyProtection="1">
      <alignment horizontal="right" vertical="center"/>
      <protection locked="0"/>
    </xf>
    <xf numFmtId="4" fontId="13" fillId="0" borderId="3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3" fontId="5" fillId="34" borderId="21" xfId="48" applyNumberFormat="1" applyFont="1" applyFill="1" applyBorder="1" applyAlignment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4" fontId="4" fillId="0" borderId="0" xfId="48" applyNumberFormat="1" applyFont="1" applyAlignment="1" applyProtection="1">
      <alignment horizontal="left" vertical="top"/>
      <protection locked="0"/>
    </xf>
    <xf numFmtId="0" fontId="7" fillId="0" borderId="0" xfId="48" applyFont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Alignment="1">
      <alignment horizontal="left" indent="2"/>
    </xf>
    <xf numFmtId="0" fontId="2" fillId="0" borderId="46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20" fillId="35" borderId="59" xfId="0" applyNumberFormat="1" applyFont="1" applyFill="1" applyBorder="1" applyAlignment="1">
      <alignment horizontal="center" vertical="center" wrapText="1"/>
    </xf>
    <xf numFmtId="49" fontId="19" fillId="35" borderId="38" xfId="0" applyNumberFormat="1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16" fillId="35" borderId="62" xfId="0" applyFont="1" applyFill="1" applyBorder="1" applyAlignment="1">
      <alignment vertical="center" wrapText="1"/>
    </xf>
    <xf numFmtId="0" fontId="16" fillId="35" borderId="63" xfId="0" applyFont="1" applyFill="1" applyBorder="1" applyAlignment="1">
      <alignment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5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0" fillId="35" borderId="34" xfId="0" applyNumberFormat="1" applyFont="1" applyFill="1" applyBorder="1" applyAlignment="1">
      <alignment horizontal="center" vertical="center" wrapText="1"/>
    </xf>
    <xf numFmtId="49" fontId="19" fillId="35" borderId="37" xfId="0" applyNumberFormat="1" applyFont="1" applyFill="1" applyBorder="1" applyAlignment="1">
      <alignment horizontal="center" vertical="center" wrapText="1"/>
    </xf>
    <xf numFmtId="3" fontId="3" fillId="36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3" fillId="0" borderId="64" xfId="0" applyFont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3" fillId="0" borderId="66" xfId="0" applyFont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3" fillId="34" borderId="53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37" xfId="0" applyFont="1" applyBorder="1" applyAlignment="1">
      <alignment horizontal="left" vertical="top" indent="3"/>
    </xf>
    <xf numFmtId="0" fontId="5" fillId="0" borderId="46" xfId="48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7" fillId="0" borderId="16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3" fontId="6" fillId="0" borderId="65" xfId="48" applyNumberFormat="1" applyFont="1" applyBorder="1" applyAlignment="1">
      <alignment horizontal="center" vertical="center" wrapText="1"/>
      <protection/>
    </xf>
    <xf numFmtId="3" fontId="4" fillId="0" borderId="67" xfId="48" applyNumberFormat="1" applyBorder="1">
      <alignment/>
      <protection/>
    </xf>
    <xf numFmtId="0" fontId="7" fillId="0" borderId="68" xfId="48" applyFont="1" applyBorder="1" applyAlignment="1">
      <alignment horizontal="center" vertical="center" wrapText="1"/>
      <protection/>
    </xf>
    <xf numFmtId="0" fontId="7" fillId="0" borderId="26" xfId="48" applyFont="1" applyBorder="1" applyAlignment="1">
      <alignment horizontal="center" vertical="center" wrapText="1"/>
      <protection/>
    </xf>
    <xf numFmtId="0" fontId="7" fillId="0" borderId="69" xfId="48" applyFont="1" applyBorder="1" applyAlignment="1">
      <alignment horizontal="center" vertical="center" wrapText="1"/>
      <protection/>
    </xf>
    <xf numFmtId="3" fontId="11" fillId="0" borderId="70" xfId="48" applyNumberFormat="1" applyFont="1" applyBorder="1" applyAlignment="1">
      <alignment horizontal="center" vertical="center"/>
      <protection/>
    </xf>
    <xf numFmtId="3" fontId="11" fillId="0" borderId="71" xfId="48" applyNumberFormat="1" applyFont="1" applyBorder="1" applyAlignment="1">
      <alignment horizontal="center" vertical="center"/>
      <protection/>
    </xf>
    <xf numFmtId="0" fontId="7" fillId="0" borderId="72" xfId="48" applyFont="1" applyBorder="1" applyAlignment="1">
      <alignment horizontal="center" vertical="center" wrapText="1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3" xfId="48" applyFont="1" applyBorder="1" applyAlignment="1">
      <alignment horizontal="center" vertical="center" wrapText="1"/>
      <protection/>
    </xf>
    <xf numFmtId="0" fontId="7" fillId="0" borderId="73" xfId="48" applyFont="1" applyBorder="1" applyAlignment="1">
      <alignment horizontal="center" vertical="center" wrapText="1"/>
      <protection/>
    </xf>
    <xf numFmtId="0" fontId="7" fillId="0" borderId="42" xfId="48" applyFont="1" applyBorder="1" applyAlignment="1">
      <alignment horizontal="center" vertical="center" wrapText="1"/>
      <protection/>
    </xf>
    <xf numFmtId="0" fontId="7" fillId="0" borderId="44" xfId="48" applyFont="1" applyBorder="1" applyAlignment="1">
      <alignment horizontal="center" vertical="center" wrapText="1"/>
      <protection/>
    </xf>
    <xf numFmtId="0" fontId="7" fillId="0" borderId="41" xfId="48" applyFont="1" applyBorder="1" applyAlignment="1">
      <alignment horizontal="center" vertical="center" wrapText="1"/>
      <protection/>
    </xf>
    <xf numFmtId="0" fontId="7" fillId="0" borderId="43" xfId="48" applyFont="1" applyBorder="1" applyAlignment="1">
      <alignment horizontal="center" vertical="center" wrapText="1"/>
      <protection/>
    </xf>
    <xf numFmtId="0" fontId="27" fillId="0" borderId="0" xfId="48" applyFont="1" applyAlignment="1">
      <alignment horizontal="left"/>
      <protection/>
    </xf>
    <xf numFmtId="0" fontId="7" fillId="0" borderId="0" xfId="48" applyFont="1" applyBorder="1" applyAlignment="1">
      <alignment horizontal="center" vertical="center"/>
      <protection/>
    </xf>
    <xf numFmtId="0" fontId="6" fillId="0" borderId="74" xfId="48" applyFont="1" applyBorder="1" applyAlignment="1">
      <alignment horizontal="center" vertical="center" wrapText="1"/>
      <protection/>
    </xf>
    <xf numFmtId="0" fontId="6" fillId="0" borderId="72" xfId="48" applyFont="1" applyBorder="1" applyAlignment="1">
      <alignment horizontal="center" vertical="center" wrapText="1"/>
      <protection/>
    </xf>
    <xf numFmtId="0" fontId="6" fillId="0" borderId="31" xfId="48" applyFont="1" applyBorder="1" applyAlignment="1">
      <alignment horizontal="center" vertical="center" wrapText="1"/>
      <protection/>
    </xf>
    <xf numFmtId="0" fontId="6" fillId="0" borderId="41" xfId="48" applyFont="1" applyBorder="1" applyAlignment="1">
      <alignment horizontal="center" vertical="center" wrapText="1"/>
      <protection/>
    </xf>
    <xf numFmtId="0" fontId="7" fillId="0" borderId="72" xfId="48" applyFont="1" applyBorder="1" applyAlignment="1">
      <alignment horizontal="center" vertical="center"/>
      <protection/>
    </xf>
    <xf numFmtId="0" fontId="7" fillId="0" borderId="41" xfId="48" applyFont="1" applyBorder="1" applyAlignment="1">
      <alignment horizontal="center" vertical="center"/>
      <protection/>
    </xf>
    <xf numFmtId="3" fontId="11" fillId="0" borderId="75" xfId="48" applyNumberFormat="1" applyFont="1" applyBorder="1" applyAlignment="1">
      <alignment horizontal="center" vertical="center"/>
      <protection/>
    </xf>
    <xf numFmtId="3" fontId="11" fillId="0" borderId="76" xfId="48" applyNumberFormat="1" applyFont="1" applyBorder="1" applyAlignment="1">
      <alignment horizontal="center" vertical="center"/>
      <protection/>
    </xf>
    <xf numFmtId="0" fontId="4" fillId="0" borderId="0" xfId="48" applyAlignment="1" applyProtection="1">
      <alignment horizontal="center"/>
      <protection locked="0"/>
    </xf>
    <xf numFmtId="0" fontId="6" fillId="0" borderId="73" xfId="48" applyFont="1" applyBorder="1" applyAlignment="1">
      <alignment horizontal="center" vertical="center" wrapText="1"/>
      <protection/>
    </xf>
    <xf numFmtId="0" fontId="6" fillId="0" borderId="42" xfId="48" applyFont="1" applyBorder="1" applyAlignment="1">
      <alignment horizontal="center" vertical="center" wrapText="1"/>
      <protection/>
    </xf>
    <xf numFmtId="0" fontId="6" fillId="0" borderId="30" xfId="48" applyFont="1" applyBorder="1" applyAlignment="1">
      <alignment horizontal="center" vertical="center" wrapText="1"/>
      <protection/>
    </xf>
    <xf numFmtId="0" fontId="6" fillId="0" borderId="44" xfId="48" applyFont="1" applyBorder="1" applyAlignment="1">
      <alignment horizontal="center" vertical="center" wrapText="1"/>
      <protection/>
    </xf>
    <xf numFmtId="0" fontId="5" fillId="0" borderId="46" xfId="48" applyFont="1" applyBorder="1" applyAlignment="1">
      <alignment horizontal="left" vertical="center"/>
      <protection/>
    </xf>
    <xf numFmtId="0" fontId="5" fillId="0" borderId="33" xfId="48" applyFont="1" applyBorder="1" applyAlignment="1">
      <alignment horizontal="left" vertical="center"/>
      <protection/>
    </xf>
    <xf numFmtId="0" fontId="5" fillId="0" borderId="45" xfId="48" applyFont="1" applyBorder="1" applyAlignment="1">
      <alignment horizontal="left" vertical="center"/>
      <protection/>
    </xf>
    <xf numFmtId="3" fontId="5" fillId="0" borderId="33" xfId="48" applyNumberFormat="1" applyFont="1" applyBorder="1" applyAlignment="1">
      <alignment horizontal="left" vertical="center"/>
      <protection/>
    </xf>
    <xf numFmtId="3" fontId="11" fillId="0" borderId="70" xfId="48" applyNumberFormat="1" applyFont="1" applyBorder="1" applyAlignment="1">
      <alignment horizontal="center"/>
      <protection/>
    </xf>
    <xf numFmtId="0" fontId="0" fillId="0" borderId="71" xfId="0" applyBorder="1" applyAlignment="1">
      <alignment horizontal="center"/>
    </xf>
    <xf numFmtId="3" fontId="11" fillId="0" borderId="34" xfId="48" applyNumberFormat="1" applyFont="1" applyBorder="1" applyAlignment="1">
      <alignment horizontal="center" vertical="center"/>
      <protection/>
    </xf>
    <xf numFmtId="3" fontId="11" fillId="0" borderId="37" xfId="48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3. Odpisový plán - příloha" xfId="48"/>
    <cellStyle name="normální_směrnice 10-tabulky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52"/>
  <sheetViews>
    <sheetView view="pageBreakPreview" zoomScale="60" zoomScalePageLayoutView="0" workbookViewId="0" topLeftCell="A14">
      <selection activeCell="B52" sqref="B52"/>
    </sheetView>
  </sheetViews>
  <sheetFormatPr defaultColWidth="9.00390625" defaultRowHeight="12.75"/>
  <cols>
    <col min="1" max="1" width="16.125" style="0" customWidth="1"/>
    <col min="2" max="2" width="55.875" style="0" customWidth="1"/>
    <col min="3" max="3" width="3.75390625" style="0" customWidth="1"/>
    <col min="4" max="5" width="9.75390625" style="0" customWidth="1"/>
  </cols>
  <sheetData>
    <row r="11" spans="1:4" ht="18">
      <c r="A11" s="266" t="s">
        <v>23</v>
      </c>
      <c r="B11" s="266"/>
      <c r="C11" s="186"/>
      <c r="D11" s="186"/>
    </row>
    <row r="12" ht="12.75">
      <c r="A12" s="9"/>
    </row>
    <row r="13" ht="12.75">
      <c r="A13" s="9"/>
    </row>
    <row r="14" spans="1:6" ht="26.25" customHeight="1">
      <c r="A14" s="203" t="s">
        <v>86</v>
      </c>
      <c r="B14" s="204" t="s">
        <v>109</v>
      </c>
      <c r="C14" s="79"/>
      <c r="D14" s="79"/>
      <c r="E14" s="8"/>
      <c r="F14" s="8"/>
    </row>
    <row r="15" spans="1:6" ht="12.75">
      <c r="A15" s="113" t="s">
        <v>36</v>
      </c>
      <c r="B15" s="114" t="s">
        <v>110</v>
      </c>
      <c r="C15" s="113"/>
      <c r="D15" s="113"/>
      <c r="E15" s="8"/>
      <c r="F15" s="8"/>
    </row>
    <row r="16" ht="12.75">
      <c r="A16" s="9"/>
    </row>
    <row r="17" spans="1:2" ht="12.75">
      <c r="A17" s="9"/>
      <c r="B17" t="s">
        <v>100</v>
      </c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spans="1:2" ht="20.25">
      <c r="A23" s="267" t="s">
        <v>118</v>
      </c>
      <c r="B23" s="267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spans="1:3" ht="12.75" customHeight="1">
      <c r="A29" s="9"/>
      <c r="B29" s="257"/>
      <c r="C29" s="257"/>
    </row>
    <row r="30" ht="12.75">
      <c r="A30" s="9"/>
    </row>
    <row r="37" ht="12.75">
      <c r="B37" s="184"/>
    </row>
    <row r="38" ht="12.75">
      <c r="B38" s="185"/>
    </row>
    <row r="39" ht="12.75">
      <c r="B39" s="184"/>
    </row>
    <row r="40" ht="12.75">
      <c r="B40" s="184"/>
    </row>
    <row r="41" ht="12.75">
      <c r="B41" s="184"/>
    </row>
    <row r="42" ht="12.75">
      <c r="B42" s="184"/>
    </row>
    <row r="43" spans="1:2" ht="12.75">
      <c r="A43" t="s">
        <v>106</v>
      </c>
      <c r="B43" s="195" t="s">
        <v>131</v>
      </c>
    </row>
    <row r="44" spans="1:2" ht="12.75">
      <c r="A44" t="s">
        <v>107</v>
      </c>
      <c r="B44" s="196">
        <v>42985</v>
      </c>
    </row>
    <row r="45" ht="12.75">
      <c r="B45" s="184"/>
    </row>
    <row r="46" ht="12.75">
      <c r="B46" s="184"/>
    </row>
    <row r="47" ht="12.75">
      <c r="B47" s="184"/>
    </row>
    <row r="48" spans="2:4" ht="12.75">
      <c r="B48" s="184"/>
      <c r="C48" s="2"/>
      <c r="D48" s="2"/>
    </row>
    <row r="49" ht="12.75">
      <c r="B49" s="184"/>
    </row>
    <row r="50" spans="1:2" ht="12.75">
      <c r="A50" t="s">
        <v>100</v>
      </c>
      <c r="B50" s="184"/>
    </row>
    <row r="51" spans="1:2" ht="12.75">
      <c r="A51" t="s">
        <v>108</v>
      </c>
      <c r="B51" s="195" t="s">
        <v>111</v>
      </c>
    </row>
    <row r="52" spans="1:2" ht="12.75">
      <c r="A52" t="s">
        <v>107</v>
      </c>
      <c r="B52" s="196">
        <v>42985</v>
      </c>
    </row>
  </sheetData>
  <sheetProtection/>
  <mergeCells count="2">
    <mergeCell ref="A11:B11"/>
    <mergeCell ref="A23:B23"/>
  </mergeCells>
  <printOptions/>
  <pageMargins left="1.1811023622047245" right="1.1811023622047245" top="0.3937007874015748" bottom="1.3779527559055118" header="0.5118110236220472" footer="0.9055118110236221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60" zoomScalePageLayoutView="0" workbookViewId="0" topLeftCell="A10">
      <selection activeCell="E88" sqref="E88"/>
    </sheetView>
  </sheetViews>
  <sheetFormatPr defaultColWidth="9.00390625" defaultRowHeight="12.75"/>
  <cols>
    <col min="1" max="1" width="15.00390625" style="0" customWidth="1"/>
    <col min="2" max="2" width="56.875" style="0" customWidth="1"/>
    <col min="3" max="4" width="11.25390625" style="0" customWidth="1"/>
  </cols>
  <sheetData>
    <row r="1" spans="1:4" ht="12.75">
      <c r="A1" s="274" t="s">
        <v>119</v>
      </c>
      <c r="B1" s="274"/>
      <c r="C1" s="274"/>
      <c r="D1" s="274"/>
    </row>
    <row r="2" spans="1:3" ht="12.75">
      <c r="A2" s="9"/>
      <c r="B2" s="9"/>
      <c r="C2" s="17"/>
    </row>
    <row r="3" spans="1:3" ht="12.75">
      <c r="A3" s="153" t="s">
        <v>92</v>
      </c>
      <c r="B3" s="268" t="str">
        <f>ÚVOD!B14</f>
        <v>ZUŠ Liberec, Frýdlantská 1359/19, p.o.</v>
      </c>
      <c r="C3" s="269"/>
    </row>
    <row r="4" ht="13.5" thickBot="1">
      <c r="B4" s="18"/>
    </row>
    <row r="5" spans="1:4" ht="31.5" customHeight="1" thickBot="1">
      <c r="A5" s="128" t="s">
        <v>37</v>
      </c>
      <c r="B5" s="130" t="s">
        <v>38</v>
      </c>
      <c r="C5" s="137" t="s">
        <v>39</v>
      </c>
      <c r="D5" s="141" t="s">
        <v>101</v>
      </c>
    </row>
    <row r="6" spans="1:4" ht="31.5" customHeight="1">
      <c r="A6" s="19">
        <v>1</v>
      </c>
      <c r="B6" s="131" t="s">
        <v>40</v>
      </c>
      <c r="C6" s="138">
        <v>1877</v>
      </c>
      <c r="D6" s="148"/>
    </row>
    <row r="7" spans="1:4" ht="31.5" customHeight="1">
      <c r="A7" s="20">
        <v>2</v>
      </c>
      <c r="B7" s="129" t="s">
        <v>41</v>
      </c>
      <c r="C7" s="139">
        <f>650000/1877</f>
        <v>346.29728289824186</v>
      </c>
      <c r="D7" s="148"/>
    </row>
    <row r="8" spans="1:4" ht="31.5" customHeight="1" thickBot="1">
      <c r="A8" s="21">
        <v>3</v>
      </c>
      <c r="B8" s="132" t="s">
        <v>42</v>
      </c>
      <c r="C8" s="140">
        <v>650000</v>
      </c>
      <c r="D8" s="149" t="s">
        <v>100</v>
      </c>
    </row>
    <row r="9" spans="1:4" s="136" customFormat="1" ht="29.25" customHeight="1" thickBot="1">
      <c r="A9" s="133"/>
      <c r="B9" s="134"/>
      <c r="C9" s="135"/>
      <c r="D9" s="150"/>
    </row>
    <row r="10" spans="1:4" ht="13.5" customHeight="1">
      <c r="A10" s="22"/>
      <c r="B10" s="23" t="s">
        <v>43</v>
      </c>
      <c r="C10" s="142"/>
      <c r="D10" s="151"/>
    </row>
    <row r="11" spans="1:4" ht="12.75">
      <c r="A11" s="24">
        <v>4</v>
      </c>
      <c r="B11" s="25" t="s">
        <v>87</v>
      </c>
      <c r="C11" s="143"/>
      <c r="D11" s="148"/>
    </row>
    <row r="12" spans="1:4" ht="12.75">
      <c r="A12" s="272">
        <v>5</v>
      </c>
      <c r="B12" s="26" t="s">
        <v>88</v>
      </c>
      <c r="C12" s="144"/>
      <c r="D12" s="148"/>
    </row>
    <row r="13" spans="1:4" ht="12.75">
      <c r="A13" s="273"/>
      <c r="B13" s="70" t="s">
        <v>89</v>
      </c>
      <c r="C13" s="145"/>
      <c r="D13" s="148"/>
    </row>
    <row r="14" spans="1:4" ht="13.5" thickBot="1">
      <c r="A14" s="27">
        <v>6</v>
      </c>
      <c r="B14" s="28" t="s">
        <v>44</v>
      </c>
      <c r="C14" s="146">
        <f>(C6-C12)*C11</f>
        <v>0</v>
      </c>
      <c r="D14" s="149"/>
    </row>
    <row r="15" spans="1:4" ht="13.5" thickBot="1">
      <c r="A15" s="73"/>
      <c r="B15" s="136"/>
      <c r="C15" s="224"/>
      <c r="D15" s="150"/>
    </row>
    <row r="16" spans="1:4" ht="13.5" thickBot="1">
      <c r="A16" s="222"/>
      <c r="B16" s="29" t="s">
        <v>45</v>
      </c>
      <c r="C16" s="147">
        <v>650000</v>
      </c>
      <c r="D16" s="152" t="str">
        <f>IF(D8=" "," ",D8-C14)</f>
        <v> </v>
      </c>
    </row>
    <row r="17" spans="1:4" ht="13.5" thickBot="1">
      <c r="A17" s="223"/>
      <c r="B17" s="136"/>
      <c r="C17" s="33"/>
      <c r="D17" s="150"/>
    </row>
    <row r="18" spans="1:4" ht="13.5" thickBot="1">
      <c r="A18" s="270" t="s">
        <v>116</v>
      </c>
      <c r="B18" s="271"/>
      <c r="C18" s="111"/>
      <c r="D18" s="150"/>
    </row>
    <row r="19" spans="1:4" ht="13.5" thickBot="1">
      <c r="A19" s="270" t="s">
        <v>117</v>
      </c>
      <c r="B19" s="271"/>
      <c r="C19" s="112"/>
      <c r="D19" s="150"/>
    </row>
    <row r="20" spans="1:3" ht="14.25">
      <c r="A20" s="31"/>
      <c r="B20" s="32"/>
      <c r="C20" s="33"/>
    </row>
    <row r="21" spans="1:3" ht="14.25">
      <c r="A21" s="34"/>
      <c r="C21" s="30"/>
    </row>
    <row r="22" ht="12.75">
      <c r="A22" s="35" t="s">
        <v>120</v>
      </c>
    </row>
    <row r="23" spans="1:3" ht="12.75">
      <c r="A23" s="36" t="s">
        <v>46</v>
      </c>
      <c r="B23" s="37"/>
      <c r="C23" s="38"/>
    </row>
    <row r="24" spans="1:3" ht="12.75">
      <c r="A24" s="39" t="s">
        <v>93</v>
      </c>
      <c r="B24" s="40"/>
      <c r="C24" s="41"/>
    </row>
    <row r="25" spans="1:3" ht="12.75">
      <c r="A25" s="39" t="s">
        <v>96</v>
      </c>
      <c r="B25" s="40"/>
      <c r="C25" s="41"/>
    </row>
    <row r="26" spans="1:3" ht="12.75">
      <c r="A26" s="39"/>
      <c r="B26" s="69" t="s">
        <v>80</v>
      </c>
      <c r="C26" s="41"/>
    </row>
    <row r="27" spans="1:3" ht="12.75">
      <c r="A27" s="39" t="s">
        <v>94</v>
      </c>
      <c r="B27" s="40"/>
      <c r="C27" s="41"/>
    </row>
    <row r="28" spans="1:3" ht="12.75">
      <c r="A28" s="39"/>
      <c r="B28" s="69" t="s">
        <v>81</v>
      </c>
      <c r="C28" s="41"/>
    </row>
    <row r="29" spans="1:3" ht="12.75">
      <c r="A29" s="39" t="s">
        <v>95</v>
      </c>
      <c r="B29" s="40"/>
      <c r="C29" s="41"/>
    </row>
    <row r="30" spans="1:3" ht="12.75">
      <c r="A30" s="39"/>
      <c r="B30" s="69" t="s">
        <v>82</v>
      </c>
      <c r="C30" s="41"/>
    </row>
    <row r="31" spans="1:3" ht="12.75">
      <c r="A31" s="39" t="s">
        <v>97</v>
      </c>
      <c r="B31" s="40"/>
      <c r="C31" s="41"/>
    </row>
    <row r="32" spans="1:3" ht="12.75">
      <c r="A32" s="39"/>
      <c r="B32" s="69" t="s">
        <v>83</v>
      </c>
      <c r="C32" s="41"/>
    </row>
    <row r="33" spans="1:3" ht="12.75">
      <c r="A33" s="36" t="s">
        <v>47</v>
      </c>
      <c r="B33" s="37"/>
      <c r="C33" s="38"/>
    </row>
    <row r="34" spans="1:3" ht="12.75">
      <c r="A34" s="39" t="s">
        <v>90</v>
      </c>
      <c r="B34" s="40"/>
      <c r="C34" s="41"/>
    </row>
    <row r="35" spans="1:3" ht="12.75">
      <c r="A35" s="39" t="s">
        <v>98</v>
      </c>
      <c r="B35" s="40"/>
      <c r="C35" s="41"/>
    </row>
    <row r="36" spans="1:3" ht="12.75">
      <c r="A36" s="39"/>
      <c r="B36" s="67" t="s">
        <v>84</v>
      </c>
      <c r="C36" s="41"/>
    </row>
    <row r="37" spans="1:3" ht="12.75">
      <c r="A37" s="39" t="s">
        <v>99</v>
      </c>
      <c r="B37" s="40"/>
      <c r="C37" s="41"/>
    </row>
    <row r="38" spans="1:3" ht="12.75">
      <c r="A38" s="42"/>
      <c r="B38" s="68" t="s">
        <v>85</v>
      </c>
      <c r="C38" s="43"/>
    </row>
    <row r="39" spans="1:3" ht="12.75">
      <c r="A39" s="44"/>
      <c r="B39" s="44"/>
      <c r="C39" s="44"/>
    </row>
    <row r="40" spans="1:3" ht="12.75">
      <c r="A40" s="44"/>
      <c r="B40" s="44"/>
      <c r="C40" s="44"/>
    </row>
    <row r="41" spans="1:4" ht="12.75">
      <c r="A41" s="123" t="s">
        <v>64</v>
      </c>
      <c r="B41" s="123" t="str">
        <f>ÚVOD!B43</f>
        <v>Ing. Veronika Klozová</v>
      </c>
      <c r="C41" s="45" t="s">
        <v>2</v>
      </c>
      <c r="D41" s="46">
        <f>ÚVOD!B44</f>
        <v>42985</v>
      </c>
    </row>
    <row r="42" spans="1:3" ht="12.75">
      <c r="A42" s="45"/>
      <c r="B42" s="45"/>
      <c r="C42" s="45"/>
    </row>
    <row r="43" spans="1:4" ht="12.75">
      <c r="A43" s="123" t="s">
        <v>65</v>
      </c>
      <c r="B43" s="123" t="str">
        <f>ÚVOD!B51</f>
        <v>Mgr. Tomáš Kolafa</v>
      </c>
      <c r="C43" s="45" t="s">
        <v>34</v>
      </c>
      <c r="D43" s="46">
        <f>ÚVOD!B52</f>
        <v>42985</v>
      </c>
    </row>
    <row r="44" spans="1:3" ht="12.75">
      <c r="A44" s="45"/>
      <c r="B44" s="45"/>
      <c r="C44" s="45"/>
    </row>
  </sheetData>
  <sheetProtection/>
  <mergeCells count="5">
    <mergeCell ref="B3:C3"/>
    <mergeCell ref="A18:B18"/>
    <mergeCell ref="A19:B19"/>
    <mergeCell ref="A12:A13"/>
    <mergeCell ref="A1:D1"/>
  </mergeCells>
  <printOptions/>
  <pageMargins left="0.3937007874015748" right="0.3937007874015748" top="0.5118110236220472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15.375" style="0" customWidth="1"/>
    <col min="2" max="2" width="40.25390625" style="0" customWidth="1"/>
    <col min="3" max="3" width="16.125" style="0" customWidth="1"/>
    <col min="4" max="4" width="16.75390625" style="0" customWidth="1"/>
    <col min="5" max="5" width="16.625" style="0" customWidth="1"/>
    <col min="6" max="6" width="11.25390625" style="0" customWidth="1"/>
  </cols>
  <sheetData>
    <row r="1" spans="1:6" ht="12.75">
      <c r="A1" s="274" t="s">
        <v>121</v>
      </c>
      <c r="B1" s="274"/>
      <c r="C1" s="274"/>
      <c r="D1" s="274"/>
      <c r="E1" s="274"/>
      <c r="F1" s="274"/>
    </row>
    <row r="2" ht="12.75">
      <c r="A2" s="66"/>
    </row>
    <row r="3" spans="1:2" ht="12.75">
      <c r="A3" s="75" t="str">
        <f>ÚVOD!A14:D14</f>
        <v>název organizace:                                                                                                                                            </v>
      </c>
      <c r="B3" s="76" t="str">
        <f>ÚVOD!B14</f>
        <v>ZUŠ Liberec, Frýdlantská 1359/19, p.o.</v>
      </c>
    </row>
    <row r="4" spans="1:6" ht="13.5" thickBot="1">
      <c r="A4" s="9"/>
      <c r="B4" s="18"/>
      <c r="F4" s="205" t="s">
        <v>48</v>
      </c>
    </row>
    <row r="5" spans="1:6" ht="12.75" customHeight="1">
      <c r="A5" s="277" t="s">
        <v>37</v>
      </c>
      <c r="B5" s="279" t="s">
        <v>49</v>
      </c>
      <c r="C5" s="275" t="s">
        <v>122</v>
      </c>
      <c r="D5" s="275" t="s">
        <v>123</v>
      </c>
      <c r="E5" s="289" t="s">
        <v>124</v>
      </c>
      <c r="F5" s="281" t="s">
        <v>125</v>
      </c>
    </row>
    <row r="6" spans="1:6" ht="13.5" thickBot="1">
      <c r="A6" s="278"/>
      <c r="B6" s="280"/>
      <c r="C6" s="276"/>
      <c r="D6" s="276"/>
      <c r="E6" s="290"/>
      <c r="F6" s="282"/>
    </row>
    <row r="7" spans="1:6" ht="25.5" customHeight="1">
      <c r="A7" s="47">
        <v>1</v>
      </c>
      <c r="B7" s="207" t="s">
        <v>50</v>
      </c>
      <c r="C7" s="210"/>
      <c r="D7" s="210"/>
      <c r="E7" s="213"/>
      <c r="F7" s="48">
        <f>IF(D7=0,0,E7/D7)</f>
        <v>0</v>
      </c>
    </row>
    <row r="8" spans="1:6" ht="24" customHeight="1">
      <c r="A8" s="51">
        <v>2</v>
      </c>
      <c r="B8" s="208" t="s">
        <v>51</v>
      </c>
      <c r="C8" s="211"/>
      <c r="D8" s="211"/>
      <c r="E8" s="252"/>
      <c r="F8" s="50">
        <f aca="true" t="shared" si="0" ref="F8:F17">IF(D8=0,0,E8/D8)</f>
        <v>0</v>
      </c>
    </row>
    <row r="9" spans="1:6" ht="24" customHeight="1">
      <c r="A9" s="51">
        <v>3</v>
      </c>
      <c r="B9" s="208" t="s">
        <v>52</v>
      </c>
      <c r="C9" s="211"/>
      <c r="D9" s="211"/>
      <c r="E9" s="252"/>
      <c r="F9" s="50">
        <f t="shared" si="0"/>
        <v>0</v>
      </c>
    </row>
    <row r="10" spans="1:6" ht="24" customHeight="1">
      <c r="A10" s="49">
        <v>4</v>
      </c>
      <c r="B10" s="209" t="s">
        <v>53</v>
      </c>
      <c r="C10" s="251"/>
      <c r="D10" s="251"/>
      <c r="E10" s="253"/>
      <c r="F10" s="116">
        <f t="shared" si="0"/>
        <v>0</v>
      </c>
    </row>
    <row r="11" spans="1:6" ht="24" customHeight="1">
      <c r="A11" s="49">
        <v>5</v>
      </c>
      <c r="B11" s="209" t="s">
        <v>54</v>
      </c>
      <c r="C11" s="212"/>
      <c r="D11" s="212"/>
      <c r="E11" s="214"/>
      <c r="F11" s="50">
        <f t="shared" si="0"/>
        <v>0</v>
      </c>
    </row>
    <row r="12" spans="1:6" ht="24" customHeight="1" thickBot="1">
      <c r="A12" s="49">
        <v>6</v>
      </c>
      <c r="B12" s="209" t="s">
        <v>55</v>
      </c>
      <c r="C12" s="212"/>
      <c r="D12" s="212"/>
      <c r="E12" s="214"/>
      <c r="F12" s="115">
        <f t="shared" si="0"/>
        <v>0</v>
      </c>
    </row>
    <row r="13" spans="1:6" ht="24" customHeight="1" thickBot="1">
      <c r="A13" s="287" t="s">
        <v>56</v>
      </c>
      <c r="B13" s="288"/>
      <c r="C13" s="218">
        <f>C7+C10+C11+C12</f>
        <v>0</v>
      </c>
      <c r="D13" s="218">
        <f>D7+D10+D11+D12</f>
        <v>0</v>
      </c>
      <c r="E13" s="254">
        <f>E7+E10+E11+E12</f>
        <v>0</v>
      </c>
      <c r="F13" s="221">
        <f t="shared" si="0"/>
        <v>0</v>
      </c>
    </row>
    <row r="14" spans="1:6" ht="24" customHeight="1">
      <c r="A14" s="49">
        <v>7</v>
      </c>
      <c r="B14" s="216" t="s">
        <v>57</v>
      </c>
      <c r="C14" s="217"/>
      <c r="D14" s="217"/>
      <c r="E14" s="255"/>
      <c r="F14" s="116">
        <f t="shared" si="0"/>
        <v>0</v>
      </c>
    </row>
    <row r="15" spans="1:6" ht="24" customHeight="1">
      <c r="A15" s="51">
        <v>8</v>
      </c>
      <c r="B15" s="220" t="s">
        <v>62</v>
      </c>
      <c r="C15" s="211"/>
      <c r="D15" s="211"/>
      <c r="E15" s="252"/>
      <c r="F15" s="50">
        <f t="shared" si="0"/>
        <v>0</v>
      </c>
    </row>
    <row r="16" spans="1:6" ht="24" customHeight="1" thickBot="1">
      <c r="A16" s="285" t="s">
        <v>56</v>
      </c>
      <c r="B16" s="286"/>
      <c r="C16" s="219">
        <f>C14+C15</f>
        <v>0</v>
      </c>
      <c r="D16" s="219">
        <f>D14+D15</f>
        <v>0</v>
      </c>
      <c r="E16" s="256">
        <f>E14+E15</f>
        <v>0</v>
      </c>
      <c r="F16" s="80">
        <f t="shared" si="0"/>
        <v>0</v>
      </c>
    </row>
    <row r="17" spans="1:6" ht="24" customHeight="1" thickBot="1">
      <c r="A17" s="287" t="s">
        <v>58</v>
      </c>
      <c r="B17" s="288"/>
      <c r="C17" s="206">
        <f>C13+C16</f>
        <v>0</v>
      </c>
      <c r="D17" s="206">
        <f>D13+D16</f>
        <v>0</v>
      </c>
      <c r="E17" s="215">
        <f>E13+E16</f>
        <v>0</v>
      </c>
      <c r="F17" s="80">
        <f t="shared" si="0"/>
        <v>0</v>
      </c>
    </row>
    <row r="19" spans="1:6" ht="12.75">
      <c r="A19" t="s">
        <v>59</v>
      </c>
      <c r="B19" s="283" t="s">
        <v>60</v>
      </c>
      <c r="C19" s="284"/>
      <c r="D19" s="284"/>
      <c r="E19" s="284"/>
      <c r="F19" s="284"/>
    </row>
    <row r="20" ht="12.75">
      <c r="B20" s="52"/>
    </row>
    <row r="21" spans="1:5" ht="12.75">
      <c r="A21" s="45" t="s">
        <v>63</v>
      </c>
      <c r="B21" s="45" t="str">
        <f>ÚVOD!B43</f>
        <v>Ing. Veronika Klozová</v>
      </c>
      <c r="C21" s="45"/>
      <c r="D21" s="187" t="s">
        <v>61</v>
      </c>
      <c r="E21" s="197">
        <f>ÚVOD!B44</f>
        <v>42985</v>
      </c>
    </row>
    <row r="22" spans="1:5" ht="12.75">
      <c r="A22" s="45"/>
      <c r="B22" s="45"/>
      <c r="C22" s="45"/>
      <c r="D22" s="187"/>
      <c r="E22" s="45"/>
    </row>
    <row r="23" spans="1:5" ht="12.75">
      <c r="A23" s="123" t="s">
        <v>35</v>
      </c>
      <c r="B23" s="123" t="str">
        <f>ÚVOD!B51</f>
        <v>Mgr. Tomáš Kolafa</v>
      </c>
      <c r="C23" s="45"/>
      <c r="D23" s="187" t="s">
        <v>61</v>
      </c>
      <c r="E23" s="197">
        <f>ÚVOD!B52</f>
        <v>42985</v>
      </c>
    </row>
    <row r="24" spans="1:5" ht="12.75">
      <c r="A24" s="45"/>
      <c r="B24" s="45"/>
      <c r="C24" s="45"/>
      <c r="D24" s="45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1:5" ht="12.75">
      <c r="A27" s="200"/>
      <c r="B27" s="124"/>
      <c r="C27" s="124"/>
      <c r="D27" s="124"/>
      <c r="E27" s="124"/>
    </row>
    <row r="28" spans="1:2" ht="12.75">
      <c r="A28" s="200"/>
      <c r="B28" s="200"/>
    </row>
  </sheetData>
  <sheetProtection/>
  <mergeCells count="11">
    <mergeCell ref="A1:F1"/>
    <mergeCell ref="A16:B16"/>
    <mergeCell ref="A17:B17"/>
    <mergeCell ref="A13:B13"/>
    <mergeCell ref="E5:E6"/>
    <mergeCell ref="D5:D6"/>
    <mergeCell ref="A5:A6"/>
    <mergeCell ref="B5:B6"/>
    <mergeCell ref="C5:C6"/>
    <mergeCell ref="F5:F6"/>
    <mergeCell ref="B19:F19"/>
  </mergeCells>
  <printOptions horizontalCentered="1"/>
  <pageMargins left="0.23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60" zoomScalePageLayoutView="0" workbookViewId="0" topLeftCell="A1">
      <selection activeCell="D20" sqref="D20"/>
    </sheetView>
  </sheetViews>
  <sheetFormatPr defaultColWidth="9.00390625" defaultRowHeight="12.75"/>
  <cols>
    <col min="1" max="1" width="10.25390625" style="0" customWidth="1"/>
    <col min="2" max="2" width="41.125" style="0" customWidth="1"/>
    <col min="3" max="3" width="14.00390625" style="0" customWidth="1"/>
    <col min="4" max="4" width="13.75390625" style="0" customWidth="1"/>
    <col min="5" max="5" width="14.875" style="0" customWidth="1"/>
    <col min="6" max="6" width="11.00390625" style="0" customWidth="1"/>
  </cols>
  <sheetData>
    <row r="1" spans="1:6" ht="12.75">
      <c r="A1" s="274" t="s">
        <v>126</v>
      </c>
      <c r="B1" s="274"/>
      <c r="C1" s="274"/>
      <c r="D1" s="274"/>
      <c r="E1" s="274"/>
      <c r="F1" s="274"/>
    </row>
    <row r="2" spans="1:6" ht="12.75">
      <c r="A2" s="315"/>
      <c r="B2" s="316"/>
      <c r="C2" s="16"/>
      <c r="D2" s="16"/>
      <c r="E2" s="16"/>
      <c r="F2" s="16"/>
    </row>
    <row r="3" spans="1:6" ht="36">
      <c r="A3" s="188" t="str">
        <f>ÚVOD!A14:D14</f>
        <v>název organizace:                                                                                                                                            </v>
      </c>
      <c r="B3" s="189" t="str">
        <f>ÚVOD!B14</f>
        <v>ZUŠ Liberec, Frýdlantská 1359/19, p.o.</v>
      </c>
      <c r="C3" s="16"/>
      <c r="D3" s="16"/>
      <c r="E3" s="16"/>
      <c r="F3" s="16"/>
    </row>
    <row r="4" spans="2:3" ht="14.25" customHeight="1" thickBot="1">
      <c r="B4" s="3" t="s">
        <v>66</v>
      </c>
      <c r="C4" s="18"/>
    </row>
    <row r="5" spans="1:6" ht="21" customHeight="1" thickBot="1">
      <c r="A5" s="301" t="s">
        <v>0</v>
      </c>
      <c r="B5" s="303" t="s">
        <v>29</v>
      </c>
      <c r="C5" s="293" t="s">
        <v>67</v>
      </c>
      <c r="D5" s="294"/>
      <c r="E5" s="295"/>
      <c r="F5" s="303" t="s">
        <v>25</v>
      </c>
    </row>
    <row r="6" spans="1:6" ht="45.75" thickBot="1">
      <c r="A6" s="302"/>
      <c r="B6" s="304"/>
      <c r="C6" s="53" t="s">
        <v>68</v>
      </c>
      <c r="D6" s="53" t="s">
        <v>69</v>
      </c>
      <c r="E6" s="53" t="s">
        <v>70</v>
      </c>
      <c r="F6" s="305"/>
    </row>
    <row r="7" spans="1:6" ht="12.75">
      <c r="A7" s="259">
        <v>1</v>
      </c>
      <c r="B7" s="154" t="s">
        <v>102</v>
      </c>
      <c r="C7" s="158">
        <v>500000</v>
      </c>
      <c r="D7" s="159"/>
      <c r="E7" s="160"/>
      <c r="F7" s="161">
        <f>SUM(C7:E7)</f>
        <v>500000</v>
      </c>
    </row>
    <row r="8" spans="1:6" ht="12.75">
      <c r="A8" s="260">
        <v>2</v>
      </c>
      <c r="B8" s="155" t="s">
        <v>112</v>
      </c>
      <c r="C8" s="162">
        <v>50000</v>
      </c>
      <c r="D8" s="163"/>
      <c r="E8" s="160"/>
      <c r="F8" s="164">
        <f aca="true" t="shared" si="0" ref="F8:F25">SUM(C8:E8)</f>
        <v>50000</v>
      </c>
    </row>
    <row r="9" spans="1:6" ht="12.75">
      <c r="A9" s="260">
        <v>3</v>
      </c>
      <c r="B9" s="155" t="s">
        <v>128</v>
      </c>
      <c r="C9" s="160">
        <v>110000</v>
      </c>
      <c r="D9" s="163"/>
      <c r="E9" s="160"/>
      <c r="F9" s="164">
        <f t="shared" si="0"/>
        <v>110000</v>
      </c>
    </row>
    <row r="10" spans="1:6" ht="12.75">
      <c r="A10" s="260">
        <v>4</v>
      </c>
      <c r="B10" s="155" t="s">
        <v>129</v>
      </c>
      <c r="C10" s="160">
        <v>300000</v>
      </c>
      <c r="D10" s="163"/>
      <c r="E10" s="160"/>
      <c r="F10" s="164">
        <f t="shared" si="0"/>
        <v>300000</v>
      </c>
    </row>
    <row r="11" spans="1:6" ht="12.75">
      <c r="A11" s="260"/>
      <c r="B11" s="155"/>
      <c r="C11" s="160"/>
      <c r="D11" s="163"/>
      <c r="E11" s="160"/>
      <c r="F11" s="164">
        <f t="shared" si="0"/>
        <v>0</v>
      </c>
    </row>
    <row r="12" spans="1:6" ht="12.75">
      <c r="A12" s="260"/>
      <c r="B12" s="155"/>
      <c r="C12" s="160"/>
      <c r="D12" s="163"/>
      <c r="E12" s="160"/>
      <c r="F12" s="164">
        <f t="shared" si="0"/>
        <v>0</v>
      </c>
    </row>
    <row r="13" spans="1:6" ht="12.75">
      <c r="A13" s="260"/>
      <c r="B13" s="156"/>
      <c r="C13" s="160"/>
      <c r="D13" s="163"/>
      <c r="E13" s="160"/>
      <c r="F13" s="164">
        <f t="shared" si="0"/>
        <v>0</v>
      </c>
    </row>
    <row r="14" spans="1:6" ht="12.75">
      <c r="A14" s="260"/>
      <c r="B14" s="155"/>
      <c r="C14" s="160"/>
      <c r="D14" s="163"/>
      <c r="E14" s="160"/>
      <c r="F14" s="164">
        <f t="shared" si="0"/>
        <v>0</v>
      </c>
    </row>
    <row r="15" spans="1:6" ht="12.75">
      <c r="A15" s="261" t="s">
        <v>100</v>
      </c>
      <c r="B15" s="157" t="s">
        <v>100</v>
      </c>
      <c r="C15" s="160"/>
      <c r="D15" s="163"/>
      <c r="E15" s="160"/>
      <c r="F15" s="164">
        <f t="shared" si="0"/>
        <v>0</v>
      </c>
    </row>
    <row r="16" spans="1:6" ht="12.75">
      <c r="A16" s="261" t="s">
        <v>100</v>
      </c>
      <c r="B16" s="157" t="s">
        <v>100</v>
      </c>
      <c r="C16" s="160"/>
      <c r="D16" s="163"/>
      <c r="E16" s="160"/>
      <c r="F16" s="164">
        <f t="shared" si="0"/>
        <v>0</v>
      </c>
    </row>
    <row r="17" spans="1:6" ht="12.75">
      <c r="A17" s="261" t="s">
        <v>100</v>
      </c>
      <c r="B17" s="155" t="s">
        <v>100</v>
      </c>
      <c r="C17" s="160"/>
      <c r="D17" s="163"/>
      <c r="E17" s="160"/>
      <c r="F17" s="164">
        <f t="shared" si="0"/>
        <v>0</v>
      </c>
    </row>
    <row r="18" spans="1:6" ht="12.75">
      <c r="A18" s="260"/>
      <c r="B18" s="155"/>
      <c r="C18" s="160"/>
      <c r="D18" s="163"/>
      <c r="E18" s="160"/>
      <c r="F18" s="164">
        <f t="shared" si="0"/>
        <v>0</v>
      </c>
    </row>
    <row r="19" spans="1:6" ht="12.75">
      <c r="A19" s="260"/>
      <c r="B19" s="155"/>
      <c r="C19" s="160"/>
      <c r="D19" s="163"/>
      <c r="E19" s="160"/>
      <c r="F19" s="164">
        <f t="shared" si="0"/>
        <v>0</v>
      </c>
    </row>
    <row r="20" spans="1:6" ht="12.75">
      <c r="A20" s="260"/>
      <c r="B20" s="155"/>
      <c r="C20" s="160"/>
      <c r="D20" s="163"/>
      <c r="E20" s="160"/>
      <c r="F20" s="164">
        <f t="shared" si="0"/>
        <v>0</v>
      </c>
    </row>
    <row r="21" spans="1:6" ht="12.75">
      <c r="A21" s="260"/>
      <c r="B21" s="155"/>
      <c r="C21" s="160"/>
      <c r="D21" s="163"/>
      <c r="E21" s="160"/>
      <c r="F21" s="164">
        <f t="shared" si="0"/>
        <v>0</v>
      </c>
    </row>
    <row r="22" spans="1:6" ht="12.75">
      <c r="A22" s="260"/>
      <c r="B22" s="155"/>
      <c r="C22" s="160"/>
      <c r="D22" s="163"/>
      <c r="E22" s="160"/>
      <c r="F22" s="164">
        <f t="shared" si="0"/>
        <v>0</v>
      </c>
    </row>
    <row r="23" spans="1:6" ht="12.75">
      <c r="A23" s="260"/>
      <c r="B23" s="155"/>
      <c r="C23" s="160"/>
      <c r="D23" s="163"/>
      <c r="E23" s="160"/>
      <c r="F23" s="164">
        <f t="shared" si="0"/>
        <v>0</v>
      </c>
    </row>
    <row r="24" spans="1:6" ht="12.75">
      <c r="A24" s="260"/>
      <c r="B24" s="155"/>
      <c r="C24" s="160"/>
      <c r="D24" s="163"/>
      <c r="E24" s="160"/>
      <c r="F24" s="164">
        <f t="shared" si="0"/>
        <v>0</v>
      </c>
    </row>
    <row r="25" spans="1:6" ht="13.5" thickBot="1">
      <c r="A25" s="261"/>
      <c r="B25" s="157"/>
      <c r="C25" s="165"/>
      <c r="D25" s="166"/>
      <c r="E25" s="165"/>
      <c r="F25" s="167">
        <f t="shared" si="0"/>
        <v>0</v>
      </c>
    </row>
    <row r="26" spans="1:6" ht="13.5" thickBot="1">
      <c r="A26" s="56"/>
      <c r="B26" s="57" t="s">
        <v>71</v>
      </c>
      <c r="C26" s="168">
        <f>SUM(C7:C25)</f>
        <v>960000</v>
      </c>
      <c r="D26" s="168">
        <f>SUM(D7:D25)</f>
        <v>0</v>
      </c>
      <c r="E26" s="168">
        <f>SUM(E7:E25)</f>
        <v>0</v>
      </c>
      <c r="F26" s="168">
        <f>SUM(F7:F25)</f>
        <v>960000</v>
      </c>
    </row>
    <row r="27" spans="1:6" ht="12.75">
      <c r="A27" s="58"/>
      <c r="B27" s="58"/>
      <c r="C27" s="59"/>
      <c r="D27" s="59"/>
      <c r="E27" s="59"/>
      <c r="F27" s="59"/>
    </row>
    <row r="28" spans="1:6" ht="12.75">
      <c r="A28" s="60"/>
      <c r="B28" s="60"/>
      <c r="C28" s="61"/>
      <c r="D28" s="61"/>
      <c r="E28" s="61"/>
      <c r="F28" s="61"/>
    </row>
    <row r="29" spans="1:6" ht="12.75" customHeight="1" thickBot="1">
      <c r="A29" s="60"/>
      <c r="B29" s="62" t="s">
        <v>72</v>
      </c>
      <c r="C29" s="61"/>
      <c r="D29" s="61"/>
      <c r="E29" s="61"/>
      <c r="F29" s="61"/>
    </row>
    <row r="30" spans="1:6" ht="19.5" customHeight="1">
      <c r="A30" s="301" t="s">
        <v>0</v>
      </c>
      <c r="B30" s="297" t="s">
        <v>73</v>
      </c>
      <c r="C30" s="298"/>
      <c r="D30" s="296" t="s">
        <v>74</v>
      </c>
      <c r="E30" s="296" t="s">
        <v>75</v>
      </c>
      <c r="F30" s="291" t="s">
        <v>25</v>
      </c>
    </row>
    <row r="31" spans="1:6" ht="20.25" customHeight="1" thickBot="1">
      <c r="A31" s="302"/>
      <c r="B31" s="299"/>
      <c r="C31" s="300"/>
      <c r="D31" s="292"/>
      <c r="E31" s="292"/>
      <c r="F31" s="292"/>
    </row>
    <row r="32" spans="1:6" ht="12.75">
      <c r="A32" s="54">
        <v>1</v>
      </c>
      <c r="B32" s="311" t="s">
        <v>113</v>
      </c>
      <c r="C32" s="312"/>
      <c r="D32" s="169"/>
      <c r="E32" s="170">
        <v>1500000</v>
      </c>
      <c r="F32" s="171">
        <f>D32+E32</f>
        <v>1500000</v>
      </c>
    </row>
    <row r="33" spans="1:6" ht="12.75">
      <c r="A33" s="54">
        <v>2</v>
      </c>
      <c r="B33" s="307" t="s">
        <v>114</v>
      </c>
      <c r="C33" s="308"/>
      <c r="D33" s="172"/>
      <c r="E33" s="172">
        <v>890000</v>
      </c>
      <c r="F33" s="173">
        <f>D33+E33</f>
        <v>890000</v>
      </c>
    </row>
    <row r="34" spans="1:6" ht="33.75">
      <c r="A34" s="55">
        <v>3</v>
      </c>
      <c r="B34" s="264" t="s">
        <v>130</v>
      </c>
      <c r="C34" s="265"/>
      <c r="D34" s="172"/>
      <c r="E34" s="172">
        <v>1500000</v>
      </c>
      <c r="F34" s="173">
        <f>D34+E34</f>
        <v>1500000</v>
      </c>
    </row>
    <row r="35" spans="1:6" ht="12.75">
      <c r="A35" s="54"/>
      <c r="B35" s="313"/>
      <c r="C35" s="314"/>
      <c r="D35" s="172"/>
      <c r="E35" s="172"/>
      <c r="F35" s="173">
        <f>D35+E35</f>
        <v>0</v>
      </c>
    </row>
    <row r="36" spans="1:6" ht="13.5" thickBot="1">
      <c r="A36" s="63"/>
      <c r="B36" s="307"/>
      <c r="C36" s="308"/>
      <c r="D36" s="174"/>
      <c r="E36" s="174">
        <v>0</v>
      </c>
      <c r="F36" s="175">
        <f>D36+E36</f>
        <v>0</v>
      </c>
    </row>
    <row r="37" spans="1:6" ht="13.5" thickBot="1">
      <c r="A37" s="64"/>
      <c r="B37" s="309" t="s">
        <v>56</v>
      </c>
      <c r="C37" s="310"/>
      <c r="D37" s="176">
        <f>SUM(D32:D36)</f>
        <v>0</v>
      </c>
      <c r="E37" s="176">
        <f>SUM(E32:E36)</f>
        <v>3890000</v>
      </c>
      <c r="F37" s="176">
        <f>SUM(F32:F36)</f>
        <v>3890000</v>
      </c>
    </row>
    <row r="38" spans="2:6" ht="12.75">
      <c r="B38" s="1"/>
      <c r="C38" s="1"/>
      <c r="D38" s="1"/>
      <c r="E38" s="1"/>
      <c r="F38" s="1"/>
    </row>
    <row r="39" spans="1:6" ht="12.75">
      <c r="A39" s="45" t="s">
        <v>76</v>
      </c>
      <c r="B39" s="45" t="str">
        <f>ÚVOD!B43</f>
        <v>Ing. Veronika Klozová</v>
      </c>
      <c r="C39" s="45"/>
      <c r="D39" s="45" t="s">
        <v>77</v>
      </c>
      <c r="E39" s="197">
        <f>ÚVOD!B44</f>
        <v>42985</v>
      </c>
      <c r="F39" s="65" t="s">
        <v>100</v>
      </c>
    </row>
    <row r="40" spans="1:6" ht="12.75">
      <c r="A40" s="45"/>
      <c r="B40" s="45"/>
      <c r="C40" s="45"/>
      <c r="D40" s="45"/>
      <c r="E40" s="45"/>
      <c r="F40" s="1"/>
    </row>
    <row r="41" spans="1:6" ht="22.5">
      <c r="A41" s="190" t="s">
        <v>78</v>
      </c>
      <c r="B41" s="191" t="str">
        <f>ÚVOD!B51</f>
        <v>Mgr. Tomáš Kolafa</v>
      </c>
      <c r="C41" s="45"/>
      <c r="D41" s="191" t="s">
        <v>77</v>
      </c>
      <c r="E41" s="198">
        <f>ÚVOD!B52</f>
        <v>42985</v>
      </c>
      <c r="F41" s="65" t="s">
        <v>100</v>
      </c>
    </row>
    <row r="42" spans="1:6" ht="12.75">
      <c r="A42" s="45"/>
      <c r="B42" s="45"/>
      <c r="C42" s="45"/>
      <c r="D42" s="45"/>
      <c r="E42" s="45"/>
      <c r="F42" s="1"/>
    </row>
    <row r="43" spans="1:6" ht="12.75">
      <c r="A43" s="17"/>
      <c r="B43" s="45"/>
      <c r="C43" s="45"/>
      <c r="D43" s="45"/>
      <c r="E43" s="45"/>
      <c r="F43" s="1"/>
    </row>
    <row r="44" spans="2:6" ht="12.75">
      <c r="B44" s="1"/>
      <c r="C44" s="1"/>
      <c r="D44" s="1"/>
      <c r="E44" s="1"/>
      <c r="F44" s="1"/>
    </row>
    <row r="45" spans="1:4" ht="12.75">
      <c r="A45" s="7" t="s">
        <v>30</v>
      </c>
      <c r="B45" s="7"/>
      <c r="C45" s="7"/>
      <c r="D45" s="1"/>
    </row>
    <row r="46" spans="1:4" ht="12.75">
      <c r="A46" s="7" t="s">
        <v>79</v>
      </c>
      <c r="B46" s="7"/>
      <c r="C46" s="7"/>
      <c r="D46" s="1"/>
    </row>
    <row r="47" spans="1:3" ht="12.75">
      <c r="A47" s="306"/>
      <c r="B47" s="306"/>
      <c r="C47" s="7"/>
    </row>
    <row r="48" spans="1:3" ht="12.75">
      <c r="A48" s="306"/>
      <c r="B48" s="306"/>
      <c r="C48" s="7"/>
    </row>
  </sheetData>
  <sheetProtection/>
  <mergeCells count="18">
    <mergeCell ref="A1:F1"/>
    <mergeCell ref="A47:B47"/>
    <mergeCell ref="A48:B48"/>
    <mergeCell ref="A30:A31"/>
    <mergeCell ref="B36:C36"/>
    <mergeCell ref="B37:C37"/>
    <mergeCell ref="B32:C32"/>
    <mergeCell ref="B33:C33"/>
    <mergeCell ref="B35:C35"/>
    <mergeCell ref="A2:B2"/>
    <mergeCell ref="F30:F31"/>
    <mergeCell ref="C5:E5"/>
    <mergeCell ref="E30:E31"/>
    <mergeCell ref="B30:C31"/>
    <mergeCell ref="D30:D31"/>
    <mergeCell ref="A5:A6"/>
    <mergeCell ref="B5:B6"/>
    <mergeCell ref="F5:F6"/>
  </mergeCells>
  <printOptions horizontalCentered="1"/>
  <pageMargins left="0.24" right="0.24" top="0.75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zoomScalePageLayoutView="0" workbookViewId="0" topLeftCell="A1">
      <selection activeCell="G19" sqref="G19"/>
    </sheetView>
  </sheetViews>
  <sheetFormatPr defaultColWidth="9.00390625" defaultRowHeight="12.75"/>
  <cols>
    <col min="1" max="1" width="3.75390625" style="5" customWidth="1"/>
    <col min="2" max="2" width="21.625" style="5" customWidth="1"/>
    <col min="3" max="8" width="12.75390625" style="5" customWidth="1"/>
    <col min="9" max="9" width="11.125" style="5" customWidth="1"/>
    <col min="10" max="11" width="12.25390625" style="5" customWidth="1"/>
    <col min="12" max="16384" width="9.125" style="5" customWidth="1"/>
  </cols>
  <sheetData>
    <row r="1" spans="1:12" ht="12.75">
      <c r="A1" s="337" t="s">
        <v>127</v>
      </c>
      <c r="B1" s="337"/>
      <c r="C1" s="337"/>
      <c r="D1" s="337"/>
      <c r="E1" s="337"/>
      <c r="F1" s="337"/>
      <c r="G1" s="337"/>
      <c r="H1" s="337"/>
      <c r="I1" s="201"/>
      <c r="J1" s="201"/>
      <c r="K1" s="201"/>
      <c r="L1" s="201"/>
    </row>
    <row r="2" spans="1:11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6" ht="12.75" customHeight="1" thickBot="1">
      <c r="A3" s="74" t="str">
        <f>ÚVOD!A14:D14</f>
        <v>název organizace:                                                                                                                                            </v>
      </c>
      <c r="B3" s="74"/>
      <c r="C3" s="317" t="str">
        <f>ÚVOD!B14</f>
        <v>ZUŠ Liberec, Frýdlantská 1359/19, p.o.</v>
      </c>
      <c r="D3" s="317"/>
      <c r="E3" s="317"/>
      <c r="F3" s="317"/>
    </row>
    <row r="4" spans="1:8" ht="13.5" thickBot="1">
      <c r="A4" s="318" t="s">
        <v>91</v>
      </c>
      <c r="B4" s="319"/>
      <c r="C4" s="319"/>
      <c r="D4" s="319"/>
      <c r="E4" s="319"/>
      <c r="F4" s="319"/>
      <c r="G4" s="319"/>
      <c r="H4" s="310"/>
    </row>
    <row r="5" spans="1:8" ht="13.5" customHeight="1">
      <c r="A5" s="339" t="s">
        <v>3</v>
      </c>
      <c r="B5" s="340"/>
      <c r="C5" s="343" t="s">
        <v>4</v>
      </c>
      <c r="D5" s="329" t="s">
        <v>5</v>
      </c>
      <c r="E5" s="329" t="s">
        <v>6</v>
      </c>
      <c r="F5" s="329"/>
      <c r="G5" s="329"/>
      <c r="H5" s="332" t="s">
        <v>7</v>
      </c>
    </row>
    <row r="6" spans="1:8" ht="31.5" customHeight="1" thickBot="1">
      <c r="A6" s="341"/>
      <c r="B6" s="342"/>
      <c r="C6" s="344"/>
      <c r="D6" s="330"/>
      <c r="E6" s="119" t="s">
        <v>8</v>
      </c>
      <c r="F6" s="120" t="s">
        <v>9</v>
      </c>
      <c r="G6" s="120" t="s">
        <v>10</v>
      </c>
      <c r="H6" s="333"/>
    </row>
    <row r="7" spans="1:8" ht="13.5" thickBot="1">
      <c r="A7" s="177">
        <v>1</v>
      </c>
      <c r="B7" s="226" t="s">
        <v>11</v>
      </c>
      <c r="C7" s="230">
        <f>SUM(C8:C12)</f>
        <v>4367029</v>
      </c>
      <c r="D7" s="12">
        <f>SUM(D8:D12)</f>
        <v>1329584</v>
      </c>
      <c r="E7" s="12" t="s">
        <v>24</v>
      </c>
      <c r="F7" s="12" t="s">
        <v>24</v>
      </c>
      <c r="G7" s="12">
        <f>SUM(G8:G12)</f>
        <v>230208</v>
      </c>
      <c r="H7" s="13">
        <f>SUM(H8:H12)</f>
        <v>2807237</v>
      </c>
    </row>
    <row r="8" spans="1:8" ht="12.75">
      <c r="A8" s="228">
        <v>2</v>
      </c>
      <c r="B8" s="235" t="s">
        <v>12</v>
      </c>
      <c r="C8" s="231">
        <v>78529</v>
      </c>
      <c r="D8" s="117">
        <v>26180</v>
      </c>
      <c r="E8" s="117">
        <v>5</v>
      </c>
      <c r="F8" s="81">
        <v>0.2</v>
      </c>
      <c r="G8" s="117">
        <v>15708</v>
      </c>
      <c r="H8" s="82">
        <f>+C8-D8-G8</f>
        <v>36641</v>
      </c>
    </row>
    <row r="9" spans="1:8" ht="12.75">
      <c r="A9" s="6">
        <v>3</v>
      </c>
      <c r="B9" s="236" t="s">
        <v>13</v>
      </c>
      <c r="C9" s="231" t="s">
        <v>100</v>
      </c>
      <c r="D9" s="117" t="s">
        <v>100</v>
      </c>
      <c r="E9" s="117" t="s">
        <v>100</v>
      </c>
      <c r="F9" s="81" t="s">
        <v>100</v>
      </c>
      <c r="G9" s="117" t="s">
        <v>100</v>
      </c>
      <c r="H9" s="82"/>
    </row>
    <row r="10" spans="1:8" ht="12.75">
      <c r="A10" s="6">
        <v>4</v>
      </c>
      <c r="B10" s="236" t="s">
        <v>14</v>
      </c>
      <c r="C10" s="232" t="s">
        <v>100</v>
      </c>
      <c r="D10" s="118" t="s">
        <v>100</v>
      </c>
      <c r="E10" s="118" t="s">
        <v>100</v>
      </c>
      <c r="F10" s="83" t="s">
        <v>100</v>
      </c>
      <c r="G10" s="118" t="s">
        <v>100</v>
      </c>
      <c r="H10" s="82"/>
    </row>
    <row r="11" spans="1:8" ht="12.75">
      <c r="A11" s="6">
        <v>5</v>
      </c>
      <c r="B11" s="236" t="s">
        <v>16</v>
      </c>
      <c r="C11" s="233">
        <v>4288500</v>
      </c>
      <c r="D11" s="122">
        <v>1303404</v>
      </c>
      <c r="E11" s="122">
        <v>20</v>
      </c>
      <c r="F11" s="85">
        <v>0.05</v>
      </c>
      <c r="G11" s="122">
        <v>214500</v>
      </c>
      <c r="H11" s="82">
        <f>+C11-D11-G11</f>
        <v>2770596</v>
      </c>
    </row>
    <row r="12" spans="1:8" ht="13.5" thickBot="1">
      <c r="A12" s="229">
        <v>6</v>
      </c>
      <c r="B12" s="237" t="s">
        <v>105</v>
      </c>
      <c r="C12" s="233" t="s">
        <v>100</v>
      </c>
      <c r="D12" s="122" t="s">
        <v>100</v>
      </c>
      <c r="E12" s="122" t="s">
        <v>100</v>
      </c>
      <c r="F12" s="85" t="s">
        <v>100</v>
      </c>
      <c r="G12" s="122" t="s">
        <v>100</v>
      </c>
      <c r="H12" s="86" t="s">
        <v>100</v>
      </c>
    </row>
    <row r="13" spans="1:8" ht="13.5" thickBot="1">
      <c r="A13" s="177">
        <v>7</v>
      </c>
      <c r="B13" s="226" t="s">
        <v>15</v>
      </c>
      <c r="C13" s="230">
        <f>SUM(C14:C18)</f>
        <v>111293070</v>
      </c>
      <c r="D13" s="12">
        <f>SUM(D14:D18)</f>
        <v>29075375</v>
      </c>
      <c r="E13" s="12" t="s">
        <v>24</v>
      </c>
      <c r="F13" s="12" t="s">
        <v>24</v>
      </c>
      <c r="G13" s="12">
        <f>SUM(G14:G18)</f>
        <v>1391172</v>
      </c>
      <c r="H13" s="13">
        <f>SUM(H14:H18)</f>
        <v>80826523</v>
      </c>
    </row>
    <row r="14" spans="1:8" ht="12.75">
      <c r="A14" s="228">
        <v>8</v>
      </c>
      <c r="B14" s="235" t="s">
        <v>14</v>
      </c>
      <c r="C14" s="231">
        <v>0</v>
      </c>
      <c r="D14" s="117" t="s">
        <v>100</v>
      </c>
      <c r="E14" s="117" t="s">
        <v>100</v>
      </c>
      <c r="F14" s="81" t="s">
        <v>100</v>
      </c>
      <c r="G14" s="117"/>
      <c r="H14" s="82"/>
    </row>
    <row r="15" spans="1:8" ht="12.75">
      <c r="A15" s="6">
        <v>9</v>
      </c>
      <c r="B15" s="236" t="s">
        <v>16</v>
      </c>
      <c r="C15" s="232">
        <v>0</v>
      </c>
      <c r="D15" s="118" t="s">
        <v>100</v>
      </c>
      <c r="E15" s="118"/>
      <c r="F15" s="83" t="s">
        <v>100</v>
      </c>
      <c r="G15" s="118"/>
      <c r="H15" s="84">
        <v>0</v>
      </c>
    </row>
    <row r="16" spans="1:8" ht="12.75">
      <c r="A16" s="6">
        <v>10</v>
      </c>
      <c r="B16" s="236" t="s">
        <v>17</v>
      </c>
      <c r="C16" s="233">
        <v>0</v>
      </c>
      <c r="D16" s="122" t="s">
        <v>100</v>
      </c>
      <c r="E16" s="122"/>
      <c r="F16" s="85" t="s">
        <v>100</v>
      </c>
      <c r="G16" s="122" t="s">
        <v>100</v>
      </c>
      <c r="H16" s="86">
        <v>0</v>
      </c>
    </row>
    <row r="17" spans="1:8" ht="12.75">
      <c r="A17" s="6">
        <v>11</v>
      </c>
      <c r="B17" s="238" t="s">
        <v>26</v>
      </c>
      <c r="C17" s="233"/>
      <c r="D17" s="122"/>
      <c r="E17" s="122"/>
      <c r="F17" s="85"/>
      <c r="G17" s="122"/>
      <c r="H17" s="86"/>
    </row>
    <row r="18" spans="1:8" ht="13.5" customHeight="1" thickBot="1">
      <c r="A18" s="229">
        <v>12</v>
      </c>
      <c r="B18" s="238" t="s">
        <v>115</v>
      </c>
      <c r="C18" s="233">
        <v>111293070</v>
      </c>
      <c r="D18" s="122">
        <v>29075375</v>
      </c>
      <c r="E18" s="122">
        <v>80</v>
      </c>
      <c r="F18" s="85">
        <v>0.013</v>
      </c>
      <c r="G18" s="122">
        <v>1391172</v>
      </c>
      <c r="H18" s="86">
        <f>+C18-D18-G18</f>
        <v>80826523</v>
      </c>
    </row>
    <row r="19" spans="1:8" ht="24" customHeight="1" thickBot="1">
      <c r="A19" s="227">
        <v>13</v>
      </c>
      <c r="B19" s="239" t="s">
        <v>22</v>
      </c>
      <c r="C19" s="234">
        <f>C7+C13</f>
        <v>115660099</v>
      </c>
      <c r="D19" s="12">
        <f>D7+D13</f>
        <v>30404959</v>
      </c>
      <c r="E19" s="12" t="s">
        <v>24</v>
      </c>
      <c r="F19" s="12" t="s">
        <v>24</v>
      </c>
      <c r="G19" s="202">
        <f>G7+G13</f>
        <v>1621380</v>
      </c>
      <c r="H19" s="13">
        <f>H7+H13</f>
        <v>83633760</v>
      </c>
    </row>
    <row r="20" spans="1:8" ht="6.75" customHeight="1" thickBot="1">
      <c r="A20" s="338"/>
      <c r="B20" s="338"/>
      <c r="C20" s="338"/>
      <c r="D20" s="338"/>
      <c r="E20" s="338"/>
      <c r="F20" s="338"/>
      <c r="G20" s="338"/>
      <c r="H20" s="338"/>
    </row>
    <row r="21" spans="1:8" ht="13.5" customHeight="1" thickBot="1">
      <c r="A21" s="318" t="s">
        <v>18</v>
      </c>
      <c r="B21" s="319"/>
      <c r="C21" s="319"/>
      <c r="D21" s="319"/>
      <c r="E21" s="319"/>
      <c r="F21" s="319"/>
      <c r="G21" s="319"/>
      <c r="H21" s="310"/>
    </row>
    <row r="22" spans="1:8" ht="18" customHeight="1">
      <c r="A22" s="339" t="s">
        <v>3</v>
      </c>
      <c r="B22" s="348"/>
      <c r="C22" s="324" t="s">
        <v>4</v>
      </c>
      <c r="D22" s="329" t="s">
        <v>5</v>
      </c>
      <c r="E22" s="329" t="s">
        <v>19</v>
      </c>
      <c r="F22" s="329"/>
      <c r="G22" s="329"/>
      <c r="H22" s="332" t="s">
        <v>7</v>
      </c>
    </row>
    <row r="23" spans="1:8" ht="12.75" customHeight="1">
      <c r="A23" s="341"/>
      <c r="B23" s="349"/>
      <c r="C23" s="325"/>
      <c r="D23" s="330"/>
      <c r="E23" s="330" t="s">
        <v>31</v>
      </c>
      <c r="F23" s="335" t="s">
        <v>32</v>
      </c>
      <c r="G23" s="335" t="s">
        <v>33</v>
      </c>
      <c r="H23" s="333"/>
    </row>
    <row r="24" spans="1:8" ht="13.5" thickBot="1">
      <c r="A24" s="350"/>
      <c r="B24" s="351"/>
      <c r="C24" s="326"/>
      <c r="D24" s="331"/>
      <c r="E24" s="331"/>
      <c r="F24" s="336"/>
      <c r="G24" s="336"/>
      <c r="H24" s="334"/>
    </row>
    <row r="25" spans="1:8" ht="13.5" thickBot="1">
      <c r="A25" s="225">
        <v>14</v>
      </c>
      <c r="B25" s="247" t="s">
        <v>11</v>
      </c>
      <c r="C25" s="234">
        <f>SUM(C26:C28)</f>
        <v>0</v>
      </c>
      <c r="D25" s="14">
        <f>SUM(D26:D28)</f>
        <v>0</v>
      </c>
      <c r="E25" s="12" t="s">
        <v>24</v>
      </c>
      <c r="F25" s="12" t="s">
        <v>24</v>
      </c>
      <c r="G25" s="14">
        <f>SUM(G26:G28)</f>
        <v>0</v>
      </c>
      <c r="H25" s="15">
        <f>SUM(H26:H28)</f>
        <v>0</v>
      </c>
    </row>
    <row r="26" spans="1:8" ht="12.75">
      <c r="A26" s="235">
        <v>15</v>
      </c>
      <c r="B26" s="248" t="s">
        <v>12</v>
      </c>
      <c r="C26" s="240"/>
      <c r="D26" s="87"/>
      <c r="E26" s="88"/>
      <c r="F26" s="89"/>
      <c r="G26" s="87"/>
      <c r="H26" s="90"/>
    </row>
    <row r="27" spans="1:8" ht="12.75">
      <c r="A27" s="236">
        <v>16</v>
      </c>
      <c r="B27" s="249" t="s">
        <v>13</v>
      </c>
      <c r="C27" s="241"/>
      <c r="D27" s="91"/>
      <c r="E27" s="92"/>
      <c r="F27" s="93"/>
      <c r="G27" s="91"/>
      <c r="H27" s="94"/>
    </row>
    <row r="28" spans="1:8" ht="13.5" thickBot="1">
      <c r="A28" s="238">
        <v>17</v>
      </c>
      <c r="B28" s="250" t="s">
        <v>14</v>
      </c>
      <c r="C28" s="242"/>
      <c r="D28" s="95"/>
      <c r="E28" s="96"/>
      <c r="F28" s="97"/>
      <c r="G28" s="95"/>
      <c r="H28" s="98"/>
    </row>
    <row r="29" spans="1:8" ht="13.5" thickBot="1">
      <c r="A29" s="225">
        <v>18</v>
      </c>
      <c r="B29" s="247" t="s">
        <v>15</v>
      </c>
      <c r="C29" s="243">
        <f>SUM(C30:C33)</f>
        <v>0</v>
      </c>
      <c r="D29" s="14">
        <f>SUM(D30:D33)</f>
        <v>0</v>
      </c>
      <c r="E29" s="12" t="s">
        <v>24</v>
      </c>
      <c r="F29" s="12" t="s">
        <v>24</v>
      </c>
      <c r="G29" s="14">
        <f>SUM(G30:G33)</f>
        <v>0</v>
      </c>
      <c r="H29" s="15">
        <f>SUM(H30:H33)</f>
        <v>0</v>
      </c>
    </row>
    <row r="30" spans="1:8" ht="12.75">
      <c r="A30" s="235">
        <v>19</v>
      </c>
      <c r="B30" s="248" t="s">
        <v>14</v>
      </c>
      <c r="C30" s="244"/>
      <c r="D30" s="99"/>
      <c r="E30" s="100"/>
      <c r="F30" s="101"/>
      <c r="G30" s="99"/>
      <c r="H30" s="102"/>
    </row>
    <row r="31" spans="1:8" ht="12.75">
      <c r="A31" s="236">
        <v>20</v>
      </c>
      <c r="B31" s="249" t="s">
        <v>16</v>
      </c>
      <c r="C31" s="245"/>
      <c r="D31" s="103"/>
      <c r="E31" s="104"/>
      <c r="F31" s="105"/>
      <c r="G31" s="103"/>
      <c r="H31" s="106"/>
    </row>
    <row r="32" spans="1:8" ht="12.75" customHeight="1">
      <c r="A32" s="236">
        <v>21</v>
      </c>
      <c r="B32" s="249" t="s">
        <v>17</v>
      </c>
      <c r="C32" s="245"/>
      <c r="D32" s="103"/>
      <c r="E32" s="104"/>
      <c r="F32" s="105"/>
      <c r="G32" s="103"/>
      <c r="H32" s="106"/>
    </row>
    <row r="33" spans="1:8" ht="13.5" thickBot="1">
      <c r="A33" s="238">
        <v>22</v>
      </c>
      <c r="B33" s="250" t="s">
        <v>26</v>
      </c>
      <c r="C33" s="246"/>
      <c r="D33" s="107"/>
      <c r="E33" s="108"/>
      <c r="F33" s="109"/>
      <c r="G33" s="107"/>
      <c r="H33" s="110"/>
    </row>
    <row r="34" spans="1:8" ht="17.25" customHeight="1">
      <c r="A34" s="320">
        <v>23</v>
      </c>
      <c r="B34" s="322" t="s">
        <v>27</v>
      </c>
      <c r="C34" s="358">
        <f>C25+C29</f>
        <v>0</v>
      </c>
      <c r="D34" s="327">
        <f>D25+D29</f>
        <v>0</v>
      </c>
      <c r="E34" s="356" t="s">
        <v>24</v>
      </c>
      <c r="F34" s="356" t="s">
        <v>24</v>
      </c>
      <c r="G34" s="327">
        <f>G25+G29</f>
        <v>0</v>
      </c>
      <c r="H34" s="345">
        <f>H25+H29</f>
        <v>0</v>
      </c>
    </row>
    <row r="35" spans="1:8" ht="10.5" customHeight="1" thickBot="1">
      <c r="A35" s="321"/>
      <c r="B35" s="323"/>
      <c r="C35" s="359"/>
      <c r="D35" s="328"/>
      <c r="E35" s="357"/>
      <c r="F35" s="357"/>
      <c r="G35" s="328"/>
      <c r="H35" s="346"/>
    </row>
    <row r="36" spans="1:8" ht="10.5" customHeight="1" thickBot="1">
      <c r="A36" s="178" t="s">
        <v>100</v>
      </c>
      <c r="B36" s="72"/>
      <c r="C36" s="71"/>
      <c r="D36" s="71"/>
      <c r="E36" s="73"/>
      <c r="F36" s="73"/>
      <c r="G36" s="71"/>
      <c r="H36" s="71"/>
    </row>
    <row r="37" spans="1:8" ht="13.5" thickBot="1">
      <c r="A37" s="182">
        <v>24</v>
      </c>
      <c r="B37" s="355" t="s">
        <v>28</v>
      </c>
      <c r="C37" s="355"/>
      <c r="D37" s="355"/>
      <c r="E37" s="355"/>
      <c r="F37" s="355"/>
      <c r="G37" s="180">
        <f>G19+G34</f>
        <v>1621380</v>
      </c>
      <c r="H37" s="179"/>
    </row>
    <row r="38" spans="1:8" ht="13.5" thickBot="1">
      <c r="A38" s="183">
        <v>25</v>
      </c>
      <c r="B38" s="352" t="s">
        <v>103</v>
      </c>
      <c r="C38" s="353"/>
      <c r="D38" s="353"/>
      <c r="E38" s="353"/>
      <c r="F38" s="354"/>
      <c r="G38" s="258">
        <v>0</v>
      </c>
      <c r="H38" s="179"/>
    </row>
    <row r="39" spans="1:8" ht="13.5" thickBot="1">
      <c r="A39" s="183">
        <v>26</v>
      </c>
      <c r="B39" s="352" t="s">
        <v>104</v>
      </c>
      <c r="C39" s="353"/>
      <c r="D39" s="353"/>
      <c r="E39" s="353"/>
      <c r="F39" s="354"/>
      <c r="G39" s="181">
        <f>G37-G38</f>
        <v>1621380</v>
      </c>
      <c r="H39" s="179"/>
    </row>
    <row r="40" spans="1:5" ht="9.75" customHeight="1">
      <c r="A40" s="10"/>
      <c r="B40" s="10"/>
      <c r="C40" s="10"/>
      <c r="D40" s="11"/>
      <c r="E40" s="11"/>
    </row>
    <row r="41" spans="2:10" ht="12.75">
      <c r="B41" s="121" t="s">
        <v>20</v>
      </c>
      <c r="C41" s="127" t="str">
        <f>ÚVOD!B43</f>
        <v>Ing. Veronika Klozová</v>
      </c>
      <c r="D41" s="127"/>
      <c r="E41" s="263" t="s">
        <v>77</v>
      </c>
      <c r="F41" s="262">
        <f>ÚVOD!B44</f>
        <v>42985</v>
      </c>
      <c r="G41" s="77" t="s">
        <v>1</v>
      </c>
      <c r="H41" s="199"/>
      <c r="I41" s="125"/>
      <c r="J41" s="125"/>
    </row>
    <row r="42" spans="2:10" ht="12.75">
      <c r="B42" s="121" t="s">
        <v>21</v>
      </c>
      <c r="C42" s="126" t="str">
        <f>ÚVOD!B51</f>
        <v>Mgr. Tomáš Kolafa</v>
      </c>
      <c r="D42" s="126"/>
      <c r="E42" s="263" t="s">
        <v>77</v>
      </c>
      <c r="F42" s="262">
        <f>ÚVOD!B44</f>
        <v>42985</v>
      </c>
      <c r="G42" s="77" t="s">
        <v>1</v>
      </c>
      <c r="H42" s="199"/>
      <c r="I42" s="194"/>
      <c r="J42" s="194"/>
    </row>
    <row r="43" spans="2:10" ht="12.75">
      <c r="B43" s="192" t="s">
        <v>100</v>
      </c>
      <c r="C43" s="126"/>
      <c r="D43" s="126"/>
      <c r="E43" s="193" t="s">
        <v>100</v>
      </c>
      <c r="F43" s="78"/>
      <c r="G43" s="193" t="s">
        <v>100</v>
      </c>
      <c r="H43" s="347"/>
      <c r="I43" s="347"/>
      <c r="J43" s="347"/>
    </row>
    <row r="44" ht="13.5" customHeight="1"/>
  </sheetData>
  <sheetProtection/>
  <mergeCells count="30">
    <mergeCell ref="H34:H35"/>
    <mergeCell ref="G34:G35"/>
    <mergeCell ref="H43:J43"/>
    <mergeCell ref="A22:B24"/>
    <mergeCell ref="B38:F38"/>
    <mergeCell ref="B39:F39"/>
    <mergeCell ref="B37:F37"/>
    <mergeCell ref="E34:E35"/>
    <mergeCell ref="F34:F35"/>
    <mergeCell ref="C34:C35"/>
    <mergeCell ref="A1:H1"/>
    <mergeCell ref="A20:H20"/>
    <mergeCell ref="G23:G24"/>
    <mergeCell ref="E22:G22"/>
    <mergeCell ref="H5:H6"/>
    <mergeCell ref="A5:B6"/>
    <mergeCell ref="C5:C6"/>
    <mergeCell ref="E5:G5"/>
    <mergeCell ref="A4:H4"/>
    <mergeCell ref="D5:D6"/>
    <mergeCell ref="C3:F3"/>
    <mergeCell ref="A21:H21"/>
    <mergeCell ref="A34:A35"/>
    <mergeCell ref="B34:B35"/>
    <mergeCell ref="C22:C24"/>
    <mergeCell ref="D34:D35"/>
    <mergeCell ref="D22:D24"/>
    <mergeCell ref="H22:H24"/>
    <mergeCell ref="E23:E24"/>
    <mergeCell ref="F23:F24"/>
  </mergeCells>
  <printOptions/>
  <pageMargins left="0.7874015748031497" right="0.7874015748031497" top="0.3" bottom="0.5905511811023623" header="0.25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cernikova.monika@magistrat.liberec.cz</dc:creator>
  <cp:keywords/>
  <dc:description/>
  <cp:lastModifiedBy>Klozová Veronika</cp:lastModifiedBy>
  <cp:lastPrinted>2017-09-08T13:29:13Z</cp:lastPrinted>
  <dcterms:created xsi:type="dcterms:W3CDTF">2003-02-27T11:28:02Z</dcterms:created>
  <dcterms:modified xsi:type="dcterms:W3CDTF">2017-09-08T13:29:22Z</dcterms:modified>
  <cp:category/>
  <cp:version/>
  <cp:contentType/>
  <cp:contentStatus/>
</cp:coreProperties>
</file>